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ap\OneDrive\Desktop\PhD\TPAU\Lesson 2\"/>
    </mc:Choice>
  </mc:AlternateContent>
  <xr:revisionPtr revIDLastSave="1" documentId="8_{D2C69BFC-CBCD-44FF-BBC3-11EAE1AAF220}" xr6:coauthVersionLast="47" xr6:coauthVersionMax="47" xr10:uidLastSave="{C5B97074-C95A-4FCF-9392-9BBE48652432}"/>
  <bookViews>
    <workbookView xWindow="-108" yWindow="-108" windowWidth="23256" windowHeight="12456" firstSheet="7" xr2:uid="{CD6F307C-0A14-46BF-ABE1-399F7FF596CA}"/>
  </bookViews>
  <sheets>
    <sheet name="Exercise 1" sheetId="1" r:id="rId1"/>
    <sheet name="Sol 1" sheetId="2" r:id="rId2"/>
    <sheet name="Exercise 2" sheetId="3" r:id="rId3"/>
    <sheet name="Sol 2" sheetId="4" r:id="rId4"/>
    <sheet name="Exercise 3" sheetId="5" r:id="rId5"/>
    <sheet name="Exercise 3B" sheetId="6" r:id="rId6"/>
    <sheet name="Sol 3" sheetId="7" r:id="rId7"/>
    <sheet name="SOL3B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2" i="7"/>
  <c r="C8" i="8"/>
  <c r="E5" i="8"/>
  <c r="C5" i="8"/>
  <c r="D5" i="8"/>
  <c r="E4" i="8"/>
  <c r="D4" i="8"/>
  <c r="D19" i="7"/>
  <c r="D9" i="8"/>
  <c r="C9" i="8"/>
  <c r="D8" i="8"/>
  <c r="G56" i="7"/>
  <c r="F56" i="7"/>
  <c r="D56" i="7"/>
  <c r="C56" i="7"/>
  <c r="G55" i="7"/>
  <c r="F55" i="7"/>
  <c r="D55" i="7"/>
  <c r="C55" i="7"/>
  <c r="G54" i="7"/>
  <c r="F54" i="7"/>
  <c r="D54" i="7"/>
  <c r="C54" i="7"/>
  <c r="G53" i="7"/>
  <c r="F53" i="7"/>
  <c r="D53" i="7"/>
  <c r="C53" i="7"/>
  <c r="G52" i="7"/>
  <c r="F52" i="7"/>
  <c r="D52" i="7"/>
  <c r="C52" i="7"/>
  <c r="G51" i="7"/>
  <c r="F51" i="7"/>
  <c r="D51" i="7"/>
  <c r="C51" i="7"/>
  <c r="G50" i="7"/>
  <c r="F50" i="7"/>
  <c r="D50" i="7"/>
  <c r="C50" i="7"/>
  <c r="G49" i="7"/>
  <c r="F49" i="7"/>
  <c r="D49" i="7"/>
  <c r="C49" i="7"/>
  <c r="G48" i="7"/>
  <c r="F48" i="7"/>
  <c r="D48" i="7"/>
  <c r="C48" i="7"/>
  <c r="G47" i="7"/>
  <c r="F47" i="7"/>
  <c r="D47" i="7"/>
  <c r="C47" i="7"/>
  <c r="G46" i="7"/>
  <c r="F46" i="7"/>
  <c r="D46" i="7"/>
  <c r="C46" i="7"/>
  <c r="G45" i="7"/>
  <c r="F45" i="7"/>
  <c r="D45" i="7"/>
  <c r="C45" i="7"/>
  <c r="G44" i="7"/>
  <c r="F44" i="7"/>
  <c r="D44" i="7"/>
  <c r="C44" i="7"/>
  <c r="G43" i="7"/>
  <c r="F43" i="7"/>
  <c r="D43" i="7"/>
  <c r="C43" i="7"/>
  <c r="G42" i="7"/>
  <c r="F42" i="7"/>
  <c r="D42" i="7"/>
  <c r="C42" i="7"/>
  <c r="G41" i="7"/>
  <c r="F41" i="7"/>
  <c r="D41" i="7"/>
  <c r="C41" i="7"/>
  <c r="G40" i="7"/>
  <c r="F40" i="7"/>
  <c r="D40" i="7"/>
  <c r="C40" i="7"/>
  <c r="G39" i="7"/>
  <c r="F39" i="7"/>
  <c r="D39" i="7"/>
  <c r="C39" i="7"/>
  <c r="G38" i="7"/>
  <c r="F38" i="7"/>
  <c r="D38" i="7"/>
  <c r="C38" i="7"/>
  <c r="G37" i="7"/>
  <c r="F37" i="7"/>
  <c r="D37" i="7"/>
  <c r="C37" i="7"/>
  <c r="G36" i="7"/>
  <c r="F36" i="7"/>
  <c r="D36" i="7"/>
  <c r="C36" i="7"/>
  <c r="G35" i="7"/>
  <c r="F35" i="7"/>
  <c r="D35" i="7"/>
  <c r="C35" i="7"/>
  <c r="G34" i="7"/>
  <c r="F34" i="7"/>
  <c r="D34" i="7"/>
  <c r="C34" i="7"/>
  <c r="G33" i="7"/>
  <c r="F33" i="7"/>
  <c r="D33" i="7"/>
  <c r="C33" i="7"/>
  <c r="G32" i="7"/>
  <c r="F32" i="7"/>
  <c r="D32" i="7"/>
  <c r="C32" i="7"/>
  <c r="G31" i="7"/>
  <c r="F31" i="7"/>
  <c r="D31" i="7"/>
  <c r="C31" i="7"/>
  <c r="G30" i="7"/>
  <c r="F30" i="7"/>
  <c r="D30" i="7"/>
  <c r="C30" i="7"/>
  <c r="G29" i="7"/>
  <c r="F29" i="7"/>
  <c r="D29" i="7"/>
  <c r="C29" i="7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4" i="7"/>
  <c r="F24" i="7"/>
  <c r="D24" i="7"/>
  <c r="C24" i="7"/>
  <c r="G23" i="7"/>
  <c r="F23" i="7"/>
  <c r="D23" i="7"/>
  <c r="C23" i="7"/>
  <c r="G22" i="7"/>
  <c r="F22" i="7"/>
  <c r="D22" i="7"/>
  <c r="C22" i="7"/>
  <c r="G21" i="7"/>
  <c r="F21" i="7"/>
  <c r="D21" i="7"/>
  <c r="C21" i="7"/>
  <c r="G20" i="7"/>
  <c r="F20" i="7"/>
  <c r="D20" i="7"/>
  <c r="C20" i="7"/>
  <c r="G19" i="7"/>
  <c r="F19" i="7"/>
  <c r="C19" i="7"/>
  <c r="G18" i="7"/>
  <c r="F18" i="7"/>
  <c r="D18" i="7"/>
  <c r="C18" i="7"/>
  <c r="G17" i="7"/>
  <c r="F17" i="7"/>
  <c r="D17" i="7"/>
  <c r="C17" i="7"/>
  <c r="G16" i="7"/>
  <c r="F16" i="7"/>
  <c r="D16" i="7"/>
  <c r="C16" i="7"/>
  <c r="G15" i="7"/>
  <c r="F15" i="7"/>
  <c r="D15" i="7"/>
  <c r="C15" i="7"/>
  <c r="G14" i="7"/>
  <c r="F14" i="7"/>
  <c r="D14" i="7"/>
  <c r="C14" i="7"/>
  <c r="G13" i="7"/>
  <c r="F13" i="7"/>
  <c r="D13" i="7"/>
  <c r="C13" i="7"/>
  <c r="G12" i="7"/>
  <c r="F12" i="7"/>
  <c r="D12" i="7"/>
  <c r="C12" i="7"/>
  <c r="G11" i="7"/>
  <c r="F11" i="7"/>
  <c r="D11" i="7"/>
  <c r="C11" i="7"/>
  <c r="G10" i="7"/>
  <c r="F10" i="7"/>
  <c r="D10" i="7"/>
  <c r="C10" i="7"/>
  <c r="G9" i="7"/>
  <c r="F9" i="7"/>
  <c r="D9" i="7"/>
  <c r="C9" i="7"/>
  <c r="G8" i="7"/>
  <c r="F8" i="7"/>
  <c r="D8" i="7"/>
  <c r="C8" i="7"/>
  <c r="G7" i="7"/>
  <c r="F7" i="7"/>
  <c r="D7" i="7"/>
  <c r="C7" i="7"/>
  <c r="G6" i="7"/>
  <c r="F6" i="7"/>
  <c r="D6" i="7"/>
  <c r="C6" i="7"/>
  <c r="G5" i="7"/>
  <c r="F5" i="7"/>
  <c r="D5" i="7"/>
  <c r="C5" i="7"/>
  <c r="G4" i="7"/>
  <c r="F4" i="7"/>
  <c r="D4" i="7"/>
  <c r="C4" i="7"/>
  <c r="G3" i="7"/>
  <c r="F3" i="7"/>
  <c r="D3" i="7"/>
  <c r="C3" i="7"/>
  <c r="G2" i="7"/>
  <c r="F2" i="7"/>
  <c r="D2" i="7"/>
  <c r="G2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C2" i="4" a="1"/>
  <c r="C2" i="4" s="1"/>
  <c r="E11" i="2"/>
  <c r="E10" i="2"/>
  <c r="E9" i="2"/>
  <c r="E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Rhun Fychan [arf]</author>
  </authors>
  <commentList>
    <comment ref="E42" authorId="0" shapeId="0" xr:uid="{E1231755-69AE-4EB8-9CFD-6985E4E2D14C}">
      <text>
        <r>
          <rPr>
            <b/>
            <sz val="9"/>
            <color indexed="81"/>
            <rFont val="Tahoma"/>
            <family val="2"/>
          </rPr>
          <t>Rhun Fychan [arf]:</t>
        </r>
        <r>
          <rPr>
            <sz val="9"/>
            <color indexed="81"/>
            <rFont val="Tahoma"/>
            <family val="2"/>
          </rPr>
          <t xml:space="preserve">
Likely to be t/ha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Rhun Fychan [arf]</author>
  </authors>
  <commentList>
    <comment ref="E42" authorId="0" shapeId="0" xr:uid="{686ACEBA-1D8B-419F-B8F8-F8A2044251BD}">
      <text>
        <r>
          <rPr>
            <b/>
            <sz val="9"/>
            <color indexed="81"/>
            <rFont val="Tahoma"/>
            <family val="2"/>
          </rPr>
          <t>Rhun Fychan [arf]:</t>
        </r>
        <r>
          <rPr>
            <sz val="9"/>
            <color indexed="81"/>
            <rFont val="Tahoma"/>
            <family val="2"/>
          </rPr>
          <t xml:space="preserve">
Likely to be t/ha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<sst xmlns="http://schemas.openxmlformats.org/spreadsheetml/2006/main" count="246" uniqueCount="35">
  <si>
    <t>Farm number</t>
  </si>
  <si>
    <t>Farm size</t>
  </si>
  <si>
    <t>Total (SUM)</t>
  </si>
  <si>
    <t>Average/ Mean:</t>
  </si>
  <si>
    <t>Maximum</t>
  </si>
  <si>
    <t>Minimum</t>
  </si>
  <si>
    <t>Plant species</t>
  </si>
  <si>
    <t>Plant Part</t>
  </si>
  <si>
    <t>Label</t>
  </si>
  <si>
    <t>Acacia mellifera</t>
  </si>
  <si>
    <t>Leaves</t>
  </si>
  <si>
    <t>Stem</t>
  </si>
  <si>
    <t>Whole</t>
  </si>
  <si>
    <t>Pods</t>
  </si>
  <si>
    <t>Vachelia erioloba</t>
  </si>
  <si>
    <t>Vachelia hereroiensis</t>
  </si>
  <si>
    <t>Vigna ungiculata</t>
  </si>
  <si>
    <t>Prosopis juliflora</t>
  </si>
  <si>
    <t>Farm land type?</t>
  </si>
  <si>
    <t>Farm type (opt 1)</t>
  </si>
  <si>
    <t>Farm type (opt2)</t>
  </si>
  <si>
    <t>Grass tonnes?</t>
  </si>
  <si>
    <t>Group (for practice)</t>
  </si>
  <si>
    <t>Real groups</t>
  </si>
  <si>
    <t>Lowland</t>
  </si>
  <si>
    <t>Upland</t>
  </si>
  <si>
    <t>Lowlands</t>
  </si>
  <si>
    <t>SUMMARY</t>
  </si>
  <si>
    <t>Low Production</t>
  </si>
  <si>
    <t>Medium production</t>
  </si>
  <si>
    <t>High Production</t>
  </si>
  <si>
    <t>Total</t>
  </si>
  <si>
    <t>Average</t>
  </si>
  <si>
    <t>Lowland Production</t>
  </si>
  <si>
    <t>Upland Produciton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</si>
</sst>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5" borderId="0" xfId="0" applyFill="1"/>
    <xf numFmtId="0" fontId="4" fillId="5" borderId="0" xfId="0" applyFont="1" applyFill="1"/>
    <xf numFmtId="0" fontId="4" fillId="5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5" borderId="2" xfId="0" applyFont="1" applyFill="1" applyBorder="1"/>
    <xf numFmtId="2" fontId="0" fillId="0" borderId="1" xfId="0" applyNumberFormat="1" applyBorder="1"/>
    <xf numFmtId="0" fontId="1" fillId="7" borderId="0" xfId="0" applyFont="1" applyFill="1"/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DC60-74E4-4997-8699-40C265C85F62}">
  <dimension ref="A1:AA21"/>
  <sheetViews>
    <sheetView tabSelected="1" workbookViewId="0">
      <selection activeCell="E8" sqref="E8"/>
    </sheetView>
  </sheetViews>
  <sheetFormatPr defaultRowHeight="14.45"/>
  <cols>
    <col min="1" max="1" width="13.7109375" customWidth="1"/>
    <col min="2" max="2" width="12.7109375" customWidth="1"/>
    <col min="4" max="4" width="12.42578125" customWidth="1"/>
    <col min="5" max="5" width="11.7109375" customWidth="1"/>
    <col min="7" max="7" width="13.140625" customWidth="1"/>
  </cols>
  <sheetData>
    <row r="1" spans="1:27">
      <c r="A1" s="15" t="s">
        <v>0</v>
      </c>
      <c r="B1" s="15" t="s">
        <v>1</v>
      </c>
      <c r="G1" t="s">
        <v>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</row>
    <row r="2" spans="1:27">
      <c r="A2">
        <v>1</v>
      </c>
      <c r="B2" s="4">
        <v>300</v>
      </c>
      <c r="G2" s="1" t="s">
        <v>1</v>
      </c>
    </row>
    <row r="3" spans="1:27">
      <c r="B3">
        <v>450</v>
      </c>
    </row>
    <row r="4" spans="1:27">
      <c r="B4">
        <v>400</v>
      </c>
    </row>
    <row r="5" spans="1:27">
      <c r="B5">
        <v>401</v>
      </c>
    </row>
    <row r="6" spans="1:27">
      <c r="B6">
        <v>600</v>
      </c>
    </row>
    <row r="7" spans="1:27">
      <c r="B7">
        <v>601</v>
      </c>
    </row>
    <row r="8" spans="1:27">
      <c r="B8">
        <v>602</v>
      </c>
      <c r="D8" s="2" t="s">
        <v>2</v>
      </c>
      <c r="E8" s="3"/>
    </row>
    <row r="9" spans="1:27">
      <c r="B9">
        <v>303</v>
      </c>
      <c r="D9" s="2" t="s">
        <v>3</v>
      </c>
      <c r="E9" s="3"/>
    </row>
    <row r="10" spans="1:27">
      <c r="B10">
        <v>304</v>
      </c>
      <c r="D10" s="2" t="s">
        <v>4</v>
      </c>
      <c r="E10" s="3"/>
    </row>
    <row r="11" spans="1:27">
      <c r="B11">
        <v>305</v>
      </c>
      <c r="D11" s="2" t="s">
        <v>5</v>
      </c>
      <c r="E11" s="3"/>
    </row>
    <row r="12" spans="1:27">
      <c r="B12">
        <v>306</v>
      </c>
    </row>
    <row r="13" spans="1:27">
      <c r="B13">
        <v>500</v>
      </c>
    </row>
    <row r="14" spans="1:27">
      <c r="B14">
        <v>450</v>
      </c>
    </row>
    <row r="15" spans="1:27">
      <c r="B15">
        <v>400</v>
      </c>
    </row>
    <row r="16" spans="1:27">
      <c r="B16">
        <v>401</v>
      </c>
    </row>
    <row r="17" spans="1:2">
      <c r="B17">
        <v>600</v>
      </c>
    </row>
    <row r="18" spans="1:2">
      <c r="B18">
        <v>601</v>
      </c>
    </row>
    <row r="19" spans="1:2">
      <c r="B19" s="5">
        <v>1000</v>
      </c>
    </row>
    <row r="20" spans="1:2">
      <c r="B20">
        <v>650</v>
      </c>
    </row>
    <row r="21" spans="1:2">
      <c r="A21">
        <v>20</v>
      </c>
      <c r="B21">
        <v>604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3548-3032-4B0B-8F2A-F9F8B566DF8C}">
  <dimension ref="A1:AA21"/>
  <sheetViews>
    <sheetView workbookViewId="0">
      <selection activeCell="D23" sqref="D23"/>
    </sheetView>
  </sheetViews>
  <sheetFormatPr defaultRowHeight="14.45"/>
  <cols>
    <col min="1" max="1" width="13.7109375" customWidth="1"/>
    <col min="2" max="2" width="12.7109375" customWidth="1"/>
    <col min="4" max="4" width="12.42578125" customWidth="1"/>
    <col min="5" max="5" width="11.7109375" customWidth="1"/>
    <col min="7" max="7" width="13.140625" customWidth="1"/>
  </cols>
  <sheetData>
    <row r="1" spans="1:27">
      <c r="A1" s="1" t="s">
        <v>0</v>
      </c>
      <c r="B1" s="1" t="s">
        <v>1</v>
      </c>
      <c r="G1" t="s">
        <v>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</row>
    <row r="2" spans="1:27">
      <c r="A2">
        <v>1</v>
      </c>
      <c r="B2" s="4">
        <v>300</v>
      </c>
      <c r="G2" s="1" t="s">
        <v>1</v>
      </c>
      <c r="H2">
        <v>300</v>
      </c>
      <c r="I2">
        <v>450</v>
      </c>
      <c r="J2">
        <v>400</v>
      </c>
      <c r="K2">
        <v>401</v>
      </c>
      <c r="L2">
        <v>600</v>
      </c>
      <c r="M2">
        <v>601</v>
      </c>
      <c r="N2">
        <v>602</v>
      </c>
      <c r="O2">
        <v>303</v>
      </c>
      <c r="P2">
        <v>304</v>
      </c>
      <c r="Q2">
        <v>305</v>
      </c>
      <c r="R2">
        <v>306</v>
      </c>
      <c r="S2">
        <v>500</v>
      </c>
      <c r="T2">
        <v>450</v>
      </c>
      <c r="U2">
        <v>400</v>
      </c>
      <c r="V2">
        <v>401</v>
      </c>
      <c r="W2">
        <v>600</v>
      </c>
      <c r="X2">
        <v>601</v>
      </c>
      <c r="Y2">
        <v>1000</v>
      </c>
      <c r="Z2">
        <v>650</v>
      </c>
      <c r="AA2">
        <v>604</v>
      </c>
    </row>
    <row r="3" spans="1:27">
      <c r="B3">
        <v>450</v>
      </c>
    </row>
    <row r="4" spans="1:27">
      <c r="B4">
        <v>400</v>
      </c>
    </row>
    <row r="5" spans="1:27">
      <c r="B5">
        <v>401</v>
      </c>
    </row>
    <row r="6" spans="1:27">
      <c r="B6">
        <v>600</v>
      </c>
    </row>
    <row r="7" spans="1:27">
      <c r="B7">
        <v>601</v>
      </c>
    </row>
    <row r="8" spans="1:27">
      <c r="B8">
        <v>602</v>
      </c>
      <c r="D8" s="2" t="s">
        <v>2</v>
      </c>
      <c r="E8" s="3">
        <f>SUM(B2:B21)</f>
        <v>9778</v>
      </c>
    </row>
    <row r="9" spans="1:27">
      <c r="B9">
        <v>303</v>
      </c>
      <c r="D9" s="2" t="s">
        <v>3</v>
      </c>
      <c r="E9" s="3">
        <f>AVERAGE(B2:B21)</f>
        <v>488.9</v>
      </c>
    </row>
    <row r="10" spans="1:27">
      <c r="B10">
        <v>304</v>
      </c>
      <c r="D10" s="2" t="s">
        <v>4</v>
      </c>
      <c r="E10" s="3">
        <f>MAX(B2:B21)</f>
        <v>1000</v>
      </c>
    </row>
    <row r="11" spans="1:27">
      <c r="B11">
        <v>305</v>
      </c>
      <c r="D11" s="2" t="s">
        <v>5</v>
      </c>
      <c r="E11" s="3">
        <f>MIN(B2:B21)</f>
        <v>300</v>
      </c>
    </row>
    <row r="12" spans="1:27">
      <c r="B12">
        <v>306</v>
      </c>
    </row>
    <row r="13" spans="1:27">
      <c r="B13">
        <v>500</v>
      </c>
    </row>
    <row r="14" spans="1:27">
      <c r="B14">
        <v>450</v>
      </c>
    </row>
    <row r="15" spans="1:27">
      <c r="B15">
        <v>400</v>
      </c>
    </row>
    <row r="16" spans="1:27">
      <c r="B16">
        <v>401</v>
      </c>
    </row>
    <row r="17" spans="1:2">
      <c r="B17">
        <v>600</v>
      </c>
    </row>
    <row r="18" spans="1:2">
      <c r="B18">
        <v>601</v>
      </c>
    </row>
    <row r="19" spans="1:2">
      <c r="B19" s="5">
        <v>1000</v>
      </c>
    </row>
    <row r="20" spans="1:2">
      <c r="B20">
        <v>650</v>
      </c>
    </row>
    <row r="21" spans="1:2">
      <c r="A21">
        <v>20</v>
      </c>
      <c r="B21">
        <v>604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E7E5-5010-4E07-89C6-6E68322E1A4D}">
  <dimension ref="A1:C21"/>
  <sheetViews>
    <sheetView workbookViewId="0">
      <selection activeCell="C16" sqref="C16"/>
    </sheetView>
  </sheetViews>
  <sheetFormatPr defaultRowHeight="14.45"/>
  <cols>
    <col min="1" max="2" width="19.7109375" customWidth="1"/>
    <col min="3" max="3" width="30.85546875" customWidth="1"/>
  </cols>
  <sheetData>
    <row r="1" spans="1:3">
      <c r="A1" s="6" t="s">
        <v>6</v>
      </c>
      <c r="B1" s="6" t="s">
        <v>7</v>
      </c>
      <c r="C1" s="6" t="s">
        <v>8</v>
      </c>
    </row>
    <row r="2" spans="1:3">
      <c r="A2" t="s">
        <v>9</v>
      </c>
      <c r="B2" t="s">
        <v>10</v>
      </c>
    </row>
    <row r="3" spans="1:3">
      <c r="A3" t="s">
        <v>9</v>
      </c>
      <c r="B3" t="s">
        <v>11</v>
      </c>
    </row>
    <row r="4" spans="1:3">
      <c r="A4" t="s">
        <v>9</v>
      </c>
      <c r="B4" t="s">
        <v>12</v>
      </c>
    </row>
    <row r="5" spans="1:3">
      <c r="A5" t="s">
        <v>9</v>
      </c>
      <c r="B5" t="s">
        <v>13</v>
      </c>
    </row>
    <row r="6" spans="1:3">
      <c r="A6" t="s">
        <v>14</v>
      </c>
      <c r="B6" t="s">
        <v>10</v>
      </c>
    </row>
    <row r="7" spans="1:3">
      <c r="A7" t="s">
        <v>14</v>
      </c>
      <c r="B7" t="s">
        <v>11</v>
      </c>
    </row>
    <row r="8" spans="1:3">
      <c r="A8" t="s">
        <v>14</v>
      </c>
      <c r="B8" t="s">
        <v>12</v>
      </c>
    </row>
    <row r="9" spans="1:3">
      <c r="A9" t="s">
        <v>14</v>
      </c>
      <c r="B9" t="s">
        <v>13</v>
      </c>
    </row>
    <row r="10" spans="1:3">
      <c r="A10" t="s">
        <v>15</v>
      </c>
      <c r="B10" t="s">
        <v>10</v>
      </c>
    </row>
    <row r="11" spans="1:3">
      <c r="A11" t="s">
        <v>15</v>
      </c>
      <c r="B11" t="s">
        <v>11</v>
      </c>
    </row>
    <row r="12" spans="1:3">
      <c r="A12" t="s">
        <v>15</v>
      </c>
      <c r="B12" t="s">
        <v>12</v>
      </c>
    </row>
    <row r="13" spans="1:3">
      <c r="A13" t="s">
        <v>15</v>
      </c>
      <c r="B13" t="s">
        <v>13</v>
      </c>
    </row>
    <row r="14" spans="1:3">
      <c r="A14" t="s">
        <v>16</v>
      </c>
      <c r="B14" t="s">
        <v>10</v>
      </c>
    </row>
    <row r="15" spans="1:3">
      <c r="A15" t="s">
        <v>16</v>
      </c>
      <c r="B15" t="s">
        <v>11</v>
      </c>
    </row>
    <row r="16" spans="1:3">
      <c r="A16" t="s">
        <v>16</v>
      </c>
      <c r="B16" t="s">
        <v>12</v>
      </c>
    </row>
    <row r="17" spans="1:2">
      <c r="A17" t="s">
        <v>16</v>
      </c>
      <c r="B17" t="s">
        <v>13</v>
      </c>
    </row>
    <row r="18" spans="1:2">
      <c r="A18" t="s">
        <v>17</v>
      </c>
      <c r="B18" t="s">
        <v>10</v>
      </c>
    </row>
    <row r="19" spans="1:2">
      <c r="A19" t="s">
        <v>17</v>
      </c>
      <c r="B19" t="s">
        <v>11</v>
      </c>
    </row>
    <row r="20" spans="1:2">
      <c r="A20" t="s">
        <v>17</v>
      </c>
      <c r="B20" t="s">
        <v>12</v>
      </c>
    </row>
    <row r="21" spans="1:2">
      <c r="A21" t="s">
        <v>17</v>
      </c>
      <c r="B2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B463-4461-4DDD-B88A-46526D371962}">
  <dimension ref="A1:C21"/>
  <sheetViews>
    <sheetView workbookViewId="0">
      <selection activeCell="C23" sqref="C23"/>
    </sheetView>
  </sheetViews>
  <sheetFormatPr defaultRowHeight="14.45"/>
  <cols>
    <col min="1" max="2" width="19.7109375" customWidth="1"/>
    <col min="3" max="3" width="30.85546875" customWidth="1"/>
  </cols>
  <sheetData>
    <row r="1" spans="1:3">
      <c r="A1" s="6" t="s">
        <v>6</v>
      </c>
      <c r="B1" s="6" t="s">
        <v>7</v>
      </c>
      <c r="C1" s="6" t="s">
        <v>8</v>
      </c>
    </row>
    <row r="2" spans="1:3">
      <c r="A2" t="s">
        <v>9</v>
      </c>
      <c r="B2" t="s">
        <v>10</v>
      </c>
      <c r="C2" t="str" cm="1">
        <f t="array" ref="C2:C21">CONCATENATE(A2:A21,B2:B21)</f>
        <v>Acacia melliferaLeaves</v>
      </c>
    </row>
    <row r="3" spans="1:3">
      <c r="A3" t="s">
        <v>9</v>
      </c>
      <c r="B3" t="s">
        <v>11</v>
      </c>
      <c r="C3" t="str">
        <v>Acacia melliferaStem</v>
      </c>
    </row>
    <row r="4" spans="1:3">
      <c r="A4" t="s">
        <v>9</v>
      </c>
      <c r="B4" t="s">
        <v>12</v>
      </c>
      <c r="C4" t="str">
        <v>Acacia melliferaWhole</v>
      </c>
    </row>
    <row r="5" spans="1:3">
      <c r="A5" t="s">
        <v>9</v>
      </c>
      <c r="B5" t="s">
        <v>13</v>
      </c>
      <c r="C5" t="str">
        <v>Acacia melliferaPods</v>
      </c>
    </row>
    <row r="6" spans="1:3">
      <c r="A6" t="s">
        <v>14</v>
      </c>
      <c r="B6" t="s">
        <v>10</v>
      </c>
      <c r="C6" t="str">
        <v>Vachelia eriolobaLeaves</v>
      </c>
    </row>
    <row r="7" spans="1:3">
      <c r="A7" t="s">
        <v>14</v>
      </c>
      <c r="B7" t="s">
        <v>11</v>
      </c>
      <c r="C7" t="str">
        <v>Vachelia eriolobaStem</v>
      </c>
    </row>
    <row r="8" spans="1:3">
      <c r="A8" t="s">
        <v>14</v>
      </c>
      <c r="B8" t="s">
        <v>12</v>
      </c>
      <c r="C8" t="str">
        <v>Vachelia eriolobaWhole</v>
      </c>
    </row>
    <row r="9" spans="1:3">
      <c r="A9" t="s">
        <v>14</v>
      </c>
      <c r="B9" t="s">
        <v>13</v>
      </c>
      <c r="C9" t="str">
        <v>Vachelia eriolobaPods</v>
      </c>
    </row>
    <row r="10" spans="1:3">
      <c r="A10" t="s">
        <v>15</v>
      </c>
      <c r="B10" t="s">
        <v>10</v>
      </c>
      <c r="C10" t="str">
        <v>Vachelia hereroiensisLeaves</v>
      </c>
    </row>
    <row r="11" spans="1:3">
      <c r="A11" t="s">
        <v>15</v>
      </c>
      <c r="B11" t="s">
        <v>11</v>
      </c>
      <c r="C11" t="str">
        <v>Vachelia hereroiensisStem</v>
      </c>
    </row>
    <row r="12" spans="1:3">
      <c r="A12" t="s">
        <v>15</v>
      </c>
      <c r="B12" t="s">
        <v>12</v>
      </c>
      <c r="C12" t="str">
        <v>Vachelia hereroiensisWhole</v>
      </c>
    </row>
    <row r="13" spans="1:3">
      <c r="A13" t="s">
        <v>15</v>
      </c>
      <c r="B13" t="s">
        <v>13</v>
      </c>
      <c r="C13" t="str">
        <v>Vachelia hereroiensisPods</v>
      </c>
    </row>
    <row r="14" spans="1:3">
      <c r="A14" t="s">
        <v>16</v>
      </c>
      <c r="B14" t="s">
        <v>10</v>
      </c>
      <c r="C14" t="str">
        <v>Vigna ungiculataLeaves</v>
      </c>
    </row>
    <row r="15" spans="1:3">
      <c r="A15" t="s">
        <v>16</v>
      </c>
      <c r="B15" t="s">
        <v>11</v>
      </c>
      <c r="C15" t="str">
        <v>Vigna ungiculataStem</v>
      </c>
    </row>
    <row r="16" spans="1:3">
      <c r="A16" t="s">
        <v>16</v>
      </c>
      <c r="B16" t="s">
        <v>12</v>
      </c>
      <c r="C16" t="str">
        <v>Vigna ungiculataWhole</v>
      </c>
    </row>
    <row r="17" spans="1:3">
      <c r="A17" t="s">
        <v>16</v>
      </c>
      <c r="B17" t="s">
        <v>13</v>
      </c>
      <c r="C17" t="str">
        <v>Vigna ungiculataPods</v>
      </c>
    </row>
    <row r="18" spans="1:3">
      <c r="A18" t="s">
        <v>17</v>
      </c>
      <c r="B18" t="s">
        <v>10</v>
      </c>
      <c r="C18" t="str">
        <v>Prosopis julifloraLeaves</v>
      </c>
    </row>
    <row r="19" spans="1:3">
      <c r="A19" t="s">
        <v>17</v>
      </c>
      <c r="B19" t="s">
        <v>11</v>
      </c>
      <c r="C19" t="str">
        <v>Prosopis julifloraStem</v>
      </c>
    </row>
    <row r="20" spans="1:3">
      <c r="A20" t="s">
        <v>17</v>
      </c>
      <c r="B20" t="s">
        <v>12</v>
      </c>
      <c r="C20" t="str">
        <v>Prosopis julifloraWhole</v>
      </c>
    </row>
    <row r="21" spans="1:3">
      <c r="A21" t="s">
        <v>17</v>
      </c>
      <c r="B21" t="s">
        <v>13</v>
      </c>
      <c r="C21" t="str">
        <v>Prosopis julifloraPods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3F8A-1945-414F-AD09-3EA7A37542DE}">
  <dimension ref="A1:G56"/>
  <sheetViews>
    <sheetView workbookViewId="0">
      <selection activeCell="I17" sqref="I17"/>
    </sheetView>
  </sheetViews>
  <sheetFormatPr defaultRowHeight="14.45"/>
  <cols>
    <col min="1" max="1" width="15.85546875" customWidth="1"/>
    <col min="2" max="2" width="18" customWidth="1"/>
    <col min="3" max="3" width="17.42578125" customWidth="1"/>
    <col min="4" max="4" width="15.7109375" customWidth="1"/>
    <col min="6" max="6" width="15.28515625" customWidth="1"/>
    <col min="7" max="7" width="15" customWidth="1"/>
  </cols>
  <sheetData>
    <row r="1" spans="1:7" s="9" customFormat="1" ht="43.15">
      <c r="A1" s="9" t="s">
        <v>0</v>
      </c>
      <c r="B1" s="10" t="s">
        <v>18</v>
      </c>
      <c r="C1" s="9" t="s">
        <v>19</v>
      </c>
      <c r="D1" s="9" t="s">
        <v>20</v>
      </c>
      <c r="E1" s="10" t="s">
        <v>21</v>
      </c>
      <c r="F1" s="10" t="s">
        <v>22</v>
      </c>
      <c r="G1" s="10" t="s">
        <v>23</v>
      </c>
    </row>
    <row r="2" spans="1:7">
      <c r="A2">
        <v>1</v>
      </c>
      <c r="B2" s="7" t="s">
        <v>24</v>
      </c>
      <c r="C2" s="7"/>
      <c r="D2" s="7"/>
      <c r="E2" s="7">
        <v>600</v>
      </c>
      <c r="F2" s="7"/>
      <c r="G2" s="7">
        <f>IF(E2=0,".",IF(E2&lt;=500,1,IF(AND(E2&gt;=501,E2&lt;1001),2,IF(AND(E2&gt;=1001,E2&lt;=1500),3,IF(AND(E2&gt;=1501,E2&lt;=2000),4,IF(AND(E2&gt;=2001,E2&lt;=2500),5,IF(AND(E2&gt;2500,E2&lt;=3000),6,IF(E2&gt;3000,7,8))))))))</f>
        <v>2</v>
      </c>
    </row>
    <row r="3" spans="1:7">
      <c r="A3">
        <v>2</v>
      </c>
      <c r="B3" s="7" t="s">
        <v>25</v>
      </c>
      <c r="C3" s="7"/>
      <c r="D3" s="7"/>
      <c r="E3" s="7">
        <v>1500</v>
      </c>
      <c r="F3" s="7"/>
      <c r="G3" s="7">
        <f t="shared" ref="G3:G56" si="0">IF(E3=0,".",IF(E3&lt;=500,1,IF(AND(E3&gt;=501,E3&lt;1001),2,IF(AND(E3&gt;=1001,E3&lt;=1500),3,IF(AND(E3&gt;=1501,E3&lt;=2000),4,IF(AND(E3&gt;=2001,E3&lt;=2500),5,IF(AND(E3&gt;2500,E3&lt;=3000),6,IF(E3&gt;3000,7,8))))))))</f>
        <v>3</v>
      </c>
    </row>
    <row r="4" spans="1:7">
      <c r="A4">
        <v>3</v>
      </c>
      <c r="B4" s="7" t="s">
        <v>24</v>
      </c>
      <c r="C4" s="7"/>
      <c r="D4" s="7"/>
      <c r="E4" s="7">
        <v>600</v>
      </c>
      <c r="F4" s="7"/>
      <c r="G4" s="7">
        <f t="shared" si="0"/>
        <v>2</v>
      </c>
    </row>
    <row r="5" spans="1:7">
      <c r="A5">
        <v>4</v>
      </c>
      <c r="B5" s="7" t="s">
        <v>24</v>
      </c>
      <c r="C5" s="7"/>
      <c r="D5" s="7"/>
      <c r="E5" s="7">
        <v>1500</v>
      </c>
      <c r="F5" s="7"/>
      <c r="G5" s="7">
        <f t="shared" si="0"/>
        <v>3</v>
      </c>
    </row>
    <row r="6" spans="1:7">
      <c r="A6">
        <v>5</v>
      </c>
      <c r="B6" s="7" t="s">
        <v>24</v>
      </c>
      <c r="C6" s="7"/>
      <c r="D6" s="7"/>
      <c r="E6" s="7">
        <v>3000</v>
      </c>
      <c r="F6" s="7"/>
      <c r="G6" s="7">
        <f t="shared" si="0"/>
        <v>6</v>
      </c>
    </row>
    <row r="7" spans="1:7">
      <c r="A7">
        <v>6</v>
      </c>
      <c r="B7" s="7" t="s">
        <v>24</v>
      </c>
      <c r="C7" s="7"/>
      <c r="D7" s="7"/>
      <c r="E7" s="7">
        <v>2300</v>
      </c>
      <c r="F7" s="7"/>
      <c r="G7" s="7">
        <f t="shared" si="0"/>
        <v>5</v>
      </c>
    </row>
    <row r="8" spans="1:7">
      <c r="A8">
        <v>7</v>
      </c>
      <c r="B8" s="7" t="s">
        <v>24</v>
      </c>
      <c r="C8" s="7"/>
      <c r="D8" s="7"/>
      <c r="E8" s="7">
        <v>500</v>
      </c>
      <c r="F8" s="7"/>
      <c r="G8" s="7">
        <f t="shared" si="0"/>
        <v>1</v>
      </c>
    </row>
    <row r="9" spans="1:7">
      <c r="A9">
        <v>8</v>
      </c>
      <c r="B9" s="7" t="s">
        <v>24</v>
      </c>
      <c r="C9" s="7"/>
      <c r="D9" s="7"/>
      <c r="E9" s="7">
        <v>1200</v>
      </c>
      <c r="F9" s="7"/>
      <c r="G9" s="7">
        <f t="shared" si="0"/>
        <v>3</v>
      </c>
    </row>
    <row r="10" spans="1:7">
      <c r="A10">
        <v>9</v>
      </c>
      <c r="B10" s="7" t="s">
        <v>25</v>
      </c>
      <c r="C10" s="7"/>
      <c r="D10" s="7"/>
      <c r="E10" s="7">
        <v>1000</v>
      </c>
      <c r="F10" s="7"/>
      <c r="G10" s="7">
        <f t="shared" si="0"/>
        <v>2</v>
      </c>
    </row>
    <row r="11" spans="1:7">
      <c r="A11">
        <v>10</v>
      </c>
      <c r="B11" s="7" t="s">
        <v>24</v>
      </c>
      <c r="C11" s="7"/>
      <c r="D11" s="7"/>
      <c r="E11" s="7">
        <v>1000</v>
      </c>
      <c r="F11" s="7"/>
      <c r="G11" s="7">
        <f t="shared" si="0"/>
        <v>2</v>
      </c>
    </row>
    <row r="12" spans="1:7">
      <c r="A12">
        <v>11</v>
      </c>
      <c r="B12" s="7" t="s">
        <v>24</v>
      </c>
      <c r="C12" s="7"/>
      <c r="D12" s="7"/>
      <c r="E12" s="7">
        <v>600</v>
      </c>
      <c r="F12" s="7"/>
      <c r="G12" s="7">
        <f t="shared" si="0"/>
        <v>2</v>
      </c>
    </row>
    <row r="13" spans="1:7">
      <c r="A13">
        <v>12</v>
      </c>
      <c r="B13" s="7" t="s">
        <v>24</v>
      </c>
      <c r="C13" s="7"/>
      <c r="D13" s="7"/>
      <c r="E13" s="7">
        <v>200</v>
      </c>
      <c r="F13" s="7"/>
      <c r="G13" s="7">
        <f t="shared" si="0"/>
        <v>1</v>
      </c>
    </row>
    <row r="14" spans="1:7">
      <c r="A14">
        <v>13</v>
      </c>
      <c r="B14" s="7" t="s">
        <v>25</v>
      </c>
      <c r="C14" s="7"/>
      <c r="D14" s="7"/>
      <c r="E14" s="7">
        <v>2000</v>
      </c>
      <c r="F14" s="7"/>
      <c r="G14" s="7">
        <f t="shared" si="0"/>
        <v>4</v>
      </c>
    </row>
    <row r="15" spans="1:7">
      <c r="A15">
        <v>14</v>
      </c>
      <c r="B15" s="7" t="s">
        <v>24</v>
      </c>
      <c r="C15" s="7"/>
      <c r="D15" s="7"/>
      <c r="E15" s="7">
        <v>1234</v>
      </c>
      <c r="F15" s="7"/>
      <c r="G15" s="7">
        <f t="shared" si="0"/>
        <v>3</v>
      </c>
    </row>
    <row r="16" spans="1:7">
      <c r="A16">
        <v>15</v>
      </c>
      <c r="B16" s="7" t="s">
        <v>24</v>
      </c>
      <c r="C16" s="7"/>
      <c r="D16" s="7"/>
      <c r="E16" s="7">
        <v>2000</v>
      </c>
      <c r="F16" s="7"/>
      <c r="G16" s="7">
        <f t="shared" si="0"/>
        <v>4</v>
      </c>
    </row>
    <row r="17" spans="1:7">
      <c r="A17">
        <v>16</v>
      </c>
      <c r="B17" s="7" t="s">
        <v>24</v>
      </c>
      <c r="C17" s="7"/>
      <c r="D17" s="7"/>
      <c r="E17" s="7">
        <v>600</v>
      </c>
      <c r="F17" s="7"/>
      <c r="G17" s="7">
        <f t="shared" si="0"/>
        <v>2</v>
      </c>
    </row>
    <row r="18" spans="1:7">
      <c r="A18">
        <v>17</v>
      </c>
      <c r="B18" s="7" t="s">
        <v>25</v>
      </c>
      <c r="C18" s="7"/>
      <c r="D18" s="7"/>
      <c r="E18" s="7">
        <v>1800</v>
      </c>
      <c r="F18" s="7"/>
      <c r="G18" s="7">
        <f t="shared" si="0"/>
        <v>4</v>
      </c>
    </row>
    <row r="19" spans="1:7">
      <c r="A19">
        <v>18</v>
      </c>
      <c r="B19" s="11" t="s">
        <v>26</v>
      </c>
      <c r="C19" s="7"/>
      <c r="D19" s="7"/>
      <c r="E19" s="7">
        <v>1200</v>
      </c>
      <c r="F19" s="7"/>
      <c r="G19" s="7">
        <f t="shared" si="0"/>
        <v>3</v>
      </c>
    </row>
    <row r="20" spans="1:7">
      <c r="A20">
        <v>19</v>
      </c>
      <c r="B20" s="7" t="s">
        <v>24</v>
      </c>
      <c r="C20" s="7"/>
      <c r="D20" s="7"/>
      <c r="E20" s="7">
        <v>1500</v>
      </c>
      <c r="F20" s="7"/>
      <c r="G20" s="7">
        <f t="shared" si="0"/>
        <v>3</v>
      </c>
    </row>
    <row r="21" spans="1:7">
      <c r="A21">
        <v>20</v>
      </c>
      <c r="B21" s="7" t="s">
        <v>24</v>
      </c>
      <c r="C21" s="7"/>
      <c r="D21" s="7"/>
      <c r="E21" s="7">
        <v>3000</v>
      </c>
      <c r="F21" s="7"/>
      <c r="G21" s="7">
        <f t="shared" si="0"/>
        <v>6</v>
      </c>
    </row>
    <row r="22" spans="1:7">
      <c r="A22">
        <v>21</v>
      </c>
      <c r="B22" s="7" t="s">
        <v>24</v>
      </c>
      <c r="C22" s="7"/>
      <c r="D22" s="7"/>
      <c r="E22" s="7">
        <v>1000</v>
      </c>
      <c r="F22" s="7"/>
      <c r="G22" s="7">
        <f t="shared" si="0"/>
        <v>2</v>
      </c>
    </row>
    <row r="23" spans="1:7">
      <c r="A23">
        <v>22</v>
      </c>
      <c r="B23" s="7" t="s">
        <v>24</v>
      </c>
      <c r="C23" s="7"/>
      <c r="D23" s="7"/>
      <c r="E23" s="7">
        <v>1200</v>
      </c>
      <c r="F23" s="7"/>
      <c r="G23" s="7">
        <f t="shared" si="0"/>
        <v>3</v>
      </c>
    </row>
    <row r="24" spans="1:7">
      <c r="A24">
        <v>23</v>
      </c>
      <c r="B24" s="7" t="s">
        <v>24</v>
      </c>
      <c r="C24" s="7"/>
      <c r="D24" s="7"/>
      <c r="E24" s="7">
        <v>3500</v>
      </c>
      <c r="F24" s="7"/>
      <c r="G24" s="7">
        <f t="shared" si="0"/>
        <v>7</v>
      </c>
    </row>
    <row r="25" spans="1:7">
      <c r="A25">
        <v>24</v>
      </c>
      <c r="B25" s="7" t="s">
        <v>24</v>
      </c>
      <c r="C25" s="7"/>
      <c r="D25" s="7"/>
      <c r="E25" s="7">
        <v>1500</v>
      </c>
      <c r="F25" s="7"/>
      <c r="G25" s="7">
        <f t="shared" si="0"/>
        <v>3</v>
      </c>
    </row>
    <row r="26" spans="1:7">
      <c r="A26">
        <v>25</v>
      </c>
      <c r="B26" s="7" t="s">
        <v>25</v>
      </c>
      <c r="C26" s="7"/>
      <c r="D26" s="7"/>
      <c r="E26" s="7">
        <v>500</v>
      </c>
      <c r="F26" s="7"/>
      <c r="G26" s="7">
        <f t="shared" si="0"/>
        <v>1</v>
      </c>
    </row>
    <row r="27" spans="1:7">
      <c r="A27">
        <v>26</v>
      </c>
      <c r="B27" s="7" t="s">
        <v>24</v>
      </c>
      <c r="C27" s="7"/>
      <c r="D27" s="7"/>
      <c r="E27" s="7">
        <v>2500</v>
      </c>
      <c r="F27" s="7"/>
      <c r="G27" s="7">
        <f t="shared" si="0"/>
        <v>5</v>
      </c>
    </row>
    <row r="28" spans="1:7">
      <c r="A28">
        <v>27</v>
      </c>
      <c r="B28" s="7" t="s">
        <v>24</v>
      </c>
      <c r="C28" s="7"/>
      <c r="D28" s="7"/>
      <c r="E28" s="7">
        <v>1000</v>
      </c>
      <c r="F28" s="7"/>
      <c r="G28" s="7">
        <f t="shared" si="0"/>
        <v>2</v>
      </c>
    </row>
    <row r="29" spans="1:7">
      <c r="A29">
        <v>28</v>
      </c>
      <c r="B29" s="7" t="s">
        <v>24</v>
      </c>
      <c r="C29" s="7"/>
      <c r="D29" s="7"/>
      <c r="E29" s="7">
        <v>2300</v>
      </c>
      <c r="F29" s="7"/>
      <c r="G29" s="7">
        <f t="shared" si="0"/>
        <v>5</v>
      </c>
    </row>
    <row r="30" spans="1:7">
      <c r="A30">
        <v>29</v>
      </c>
      <c r="B30" s="7" t="s">
        <v>24</v>
      </c>
      <c r="C30" s="7"/>
      <c r="D30" s="7"/>
      <c r="E30" s="7">
        <v>2500</v>
      </c>
      <c r="F30" s="7"/>
      <c r="G30" s="7">
        <f t="shared" si="0"/>
        <v>5</v>
      </c>
    </row>
    <row r="31" spans="1:7">
      <c r="A31">
        <v>30</v>
      </c>
      <c r="B31" s="7" t="s">
        <v>25</v>
      </c>
      <c r="C31" s="7"/>
      <c r="D31" s="7"/>
      <c r="E31" s="7">
        <v>1000</v>
      </c>
      <c r="F31" s="7"/>
      <c r="G31" s="12">
        <f t="shared" si="0"/>
        <v>2</v>
      </c>
    </row>
    <row r="32" spans="1:7">
      <c r="A32">
        <v>31</v>
      </c>
      <c r="B32" s="7" t="s">
        <v>24</v>
      </c>
      <c r="C32" s="7"/>
      <c r="D32" s="7"/>
      <c r="E32" s="7">
        <v>2300</v>
      </c>
      <c r="F32" s="7"/>
      <c r="G32" s="7">
        <f t="shared" si="0"/>
        <v>5</v>
      </c>
    </row>
    <row r="33" spans="1:7">
      <c r="A33">
        <v>32</v>
      </c>
      <c r="B33" s="7" t="s">
        <v>24</v>
      </c>
      <c r="C33" s="7"/>
      <c r="D33" s="7"/>
      <c r="E33" s="7">
        <v>2000</v>
      </c>
      <c r="F33" s="7"/>
      <c r="G33" s="7">
        <f t="shared" si="0"/>
        <v>4</v>
      </c>
    </row>
    <row r="34" spans="1:7">
      <c r="A34">
        <v>33</v>
      </c>
      <c r="B34" s="7" t="s">
        <v>24</v>
      </c>
      <c r="C34" s="7"/>
      <c r="D34" s="7"/>
      <c r="E34" s="7">
        <v>1500</v>
      </c>
      <c r="F34" s="7"/>
      <c r="G34" s="7">
        <f t="shared" si="0"/>
        <v>3</v>
      </c>
    </row>
    <row r="35" spans="1:7">
      <c r="A35">
        <v>34</v>
      </c>
      <c r="B35" s="7" t="s">
        <v>25</v>
      </c>
      <c r="C35" s="7"/>
      <c r="D35" s="7"/>
      <c r="E35" s="7">
        <v>1700</v>
      </c>
      <c r="F35" s="7"/>
      <c r="G35" s="7">
        <f t="shared" si="0"/>
        <v>4</v>
      </c>
    </row>
    <row r="36" spans="1:7">
      <c r="A36">
        <v>35</v>
      </c>
      <c r="B36" s="7" t="s">
        <v>25</v>
      </c>
      <c r="C36" s="7"/>
      <c r="D36" s="7"/>
      <c r="E36" s="7">
        <v>2000</v>
      </c>
      <c r="F36" s="7"/>
      <c r="G36" s="7">
        <f t="shared" si="0"/>
        <v>4</v>
      </c>
    </row>
    <row r="37" spans="1:7">
      <c r="A37">
        <v>36</v>
      </c>
      <c r="B37" s="7" t="s">
        <v>24</v>
      </c>
      <c r="C37" s="7"/>
      <c r="D37" s="7"/>
      <c r="E37" s="7">
        <v>4000</v>
      </c>
      <c r="F37" s="7"/>
      <c r="G37" s="7">
        <f t="shared" si="0"/>
        <v>7</v>
      </c>
    </row>
    <row r="38" spans="1:7">
      <c r="A38">
        <v>37</v>
      </c>
      <c r="B38" s="7" t="s">
        <v>24</v>
      </c>
      <c r="C38" s="7"/>
      <c r="D38" s="7"/>
      <c r="E38" s="7">
        <v>1100</v>
      </c>
      <c r="F38" s="7"/>
      <c r="G38" s="7">
        <f t="shared" si="0"/>
        <v>3</v>
      </c>
    </row>
    <row r="39" spans="1:7">
      <c r="A39">
        <v>38</v>
      </c>
      <c r="B39" s="7" t="s">
        <v>24</v>
      </c>
      <c r="C39" s="7"/>
      <c r="D39" s="7"/>
      <c r="E39" s="7">
        <v>8000</v>
      </c>
      <c r="F39" s="7"/>
      <c r="G39" s="7">
        <f t="shared" si="0"/>
        <v>7</v>
      </c>
    </row>
    <row r="40" spans="1:7">
      <c r="A40">
        <v>39</v>
      </c>
      <c r="B40" s="7" t="s">
        <v>25</v>
      </c>
      <c r="C40" s="7"/>
      <c r="D40" s="7"/>
      <c r="E40" s="7">
        <v>1500</v>
      </c>
      <c r="F40" s="7"/>
      <c r="G40" s="7">
        <f t="shared" si="0"/>
        <v>3</v>
      </c>
    </row>
    <row r="41" spans="1:7">
      <c r="A41">
        <v>40</v>
      </c>
      <c r="B41" s="7" t="s">
        <v>25</v>
      </c>
      <c r="C41" s="7"/>
      <c r="D41" s="7"/>
      <c r="E41" s="7">
        <v>2000</v>
      </c>
      <c r="F41" s="7"/>
      <c r="G41" s="7">
        <f t="shared" si="0"/>
        <v>4</v>
      </c>
    </row>
    <row r="42" spans="1:7">
      <c r="A42">
        <v>41</v>
      </c>
      <c r="B42" s="7" t="s">
        <v>25</v>
      </c>
      <c r="C42" s="7"/>
      <c r="D42" s="7"/>
      <c r="E42" s="7">
        <v>2000</v>
      </c>
      <c r="F42" s="7"/>
      <c r="G42" s="7">
        <f t="shared" si="0"/>
        <v>4</v>
      </c>
    </row>
    <row r="43" spans="1:7">
      <c r="A43">
        <v>42</v>
      </c>
      <c r="B43" s="7" t="s">
        <v>24</v>
      </c>
      <c r="C43" s="7"/>
      <c r="D43" s="7"/>
      <c r="E43" s="7">
        <v>3600</v>
      </c>
      <c r="F43" s="7"/>
      <c r="G43" s="7">
        <f t="shared" si="0"/>
        <v>7</v>
      </c>
    </row>
    <row r="44" spans="1:7">
      <c r="A44">
        <v>43</v>
      </c>
      <c r="B44" s="7" t="s">
        <v>24</v>
      </c>
      <c r="C44" s="7"/>
      <c r="D44" s="7"/>
      <c r="E44" s="7">
        <v>2000</v>
      </c>
      <c r="F44" s="7"/>
      <c r="G44" s="7">
        <f t="shared" si="0"/>
        <v>4</v>
      </c>
    </row>
    <row r="45" spans="1:7">
      <c r="A45">
        <v>44</v>
      </c>
      <c r="B45" s="7" t="s">
        <v>25</v>
      </c>
      <c r="C45" s="7"/>
      <c r="D45" s="7"/>
      <c r="E45" s="7">
        <v>4000</v>
      </c>
      <c r="F45" s="7"/>
      <c r="G45" s="7">
        <f t="shared" si="0"/>
        <v>7</v>
      </c>
    </row>
    <row r="46" spans="1:7">
      <c r="A46">
        <v>45</v>
      </c>
      <c r="B46" s="7" t="s">
        <v>24</v>
      </c>
      <c r="C46" s="7"/>
      <c r="D46" s="7"/>
      <c r="E46" s="7">
        <v>1800</v>
      </c>
      <c r="F46" s="7"/>
      <c r="G46" s="7">
        <f t="shared" si="0"/>
        <v>4</v>
      </c>
    </row>
    <row r="47" spans="1:7">
      <c r="A47">
        <v>46</v>
      </c>
      <c r="B47" s="7" t="s">
        <v>24</v>
      </c>
      <c r="C47" s="7"/>
      <c r="D47" s="7"/>
      <c r="E47" s="7">
        <v>500</v>
      </c>
      <c r="F47" s="7"/>
      <c r="G47" s="7">
        <f t="shared" si="0"/>
        <v>1</v>
      </c>
    </row>
    <row r="48" spans="1:7">
      <c r="A48">
        <v>47</v>
      </c>
      <c r="B48" s="7" t="s">
        <v>24</v>
      </c>
      <c r="C48" s="7"/>
      <c r="D48" s="7"/>
      <c r="E48" s="7">
        <v>2000</v>
      </c>
      <c r="F48" s="7"/>
      <c r="G48" s="7">
        <f t="shared" si="0"/>
        <v>4</v>
      </c>
    </row>
    <row r="49" spans="1:7">
      <c r="A49">
        <v>48</v>
      </c>
      <c r="B49" s="7" t="s">
        <v>24</v>
      </c>
      <c r="C49" s="7"/>
      <c r="D49" s="7"/>
      <c r="E49" s="7">
        <v>180</v>
      </c>
      <c r="F49" s="7"/>
      <c r="G49" s="7">
        <f t="shared" si="0"/>
        <v>1</v>
      </c>
    </row>
    <row r="50" spans="1:7">
      <c r="A50">
        <v>49</v>
      </c>
      <c r="B50" s="7" t="s">
        <v>24</v>
      </c>
      <c r="C50" s="7"/>
      <c r="D50" s="7"/>
      <c r="E50" s="7">
        <v>1200</v>
      </c>
      <c r="F50" s="7"/>
      <c r="G50" s="7">
        <f t="shared" si="0"/>
        <v>3</v>
      </c>
    </row>
    <row r="51" spans="1:7">
      <c r="A51">
        <v>50</v>
      </c>
      <c r="B51" s="7" t="s">
        <v>24</v>
      </c>
      <c r="C51" s="7"/>
      <c r="D51" s="7"/>
      <c r="E51" s="7">
        <v>500</v>
      </c>
      <c r="F51" s="7"/>
      <c r="G51" s="7">
        <f t="shared" si="0"/>
        <v>1</v>
      </c>
    </row>
    <row r="52" spans="1:7">
      <c r="A52">
        <v>51</v>
      </c>
      <c r="B52" s="7" t="s">
        <v>24</v>
      </c>
      <c r="C52" s="7"/>
      <c r="D52" s="7"/>
      <c r="E52" s="7">
        <v>3200</v>
      </c>
      <c r="F52" s="7"/>
      <c r="G52" s="7">
        <f t="shared" si="0"/>
        <v>7</v>
      </c>
    </row>
    <row r="53" spans="1:7">
      <c r="A53">
        <v>52</v>
      </c>
      <c r="B53" s="7" t="s">
        <v>25</v>
      </c>
      <c r="C53" s="7"/>
      <c r="D53" s="7"/>
      <c r="E53" s="7">
        <v>550</v>
      </c>
      <c r="F53" s="7"/>
      <c r="G53" s="7">
        <f t="shared" si="0"/>
        <v>2</v>
      </c>
    </row>
    <row r="54" spans="1:7">
      <c r="A54">
        <v>53</v>
      </c>
      <c r="B54" s="7" t="s">
        <v>24</v>
      </c>
      <c r="C54" s="7"/>
      <c r="D54" s="7"/>
      <c r="E54" s="7">
        <v>2000</v>
      </c>
      <c r="F54" s="7"/>
      <c r="G54" s="7">
        <f t="shared" si="0"/>
        <v>4</v>
      </c>
    </row>
    <row r="55" spans="1:7">
      <c r="A55">
        <v>54</v>
      </c>
      <c r="B55" s="7" t="s">
        <v>25</v>
      </c>
      <c r="C55" s="7"/>
      <c r="D55" s="7"/>
      <c r="E55" s="7">
        <v>400</v>
      </c>
      <c r="F55" s="7"/>
      <c r="G55" s="7">
        <f t="shared" si="0"/>
        <v>1</v>
      </c>
    </row>
    <row r="56" spans="1:7">
      <c r="A56">
        <v>55</v>
      </c>
      <c r="B56" s="7" t="s">
        <v>24</v>
      </c>
      <c r="C56" s="7"/>
      <c r="D56" s="7"/>
      <c r="E56" s="7">
        <v>24</v>
      </c>
      <c r="F56" s="7"/>
      <c r="G56" s="7">
        <f t="shared" si="0"/>
        <v>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189D-3B0D-42DF-BE1E-74E4974366E9}">
  <dimension ref="B2:E10"/>
  <sheetViews>
    <sheetView workbookViewId="0">
      <selection activeCell="E23" sqref="E23"/>
    </sheetView>
  </sheetViews>
  <sheetFormatPr defaultRowHeight="14.45"/>
  <cols>
    <col min="3" max="3" width="18.42578125" customWidth="1"/>
    <col min="4" max="4" width="17.28515625" customWidth="1"/>
    <col min="5" max="5" width="19" customWidth="1"/>
  </cols>
  <sheetData>
    <row r="2" spans="2:5">
      <c r="C2" s="16" t="s">
        <v>27</v>
      </c>
      <c r="D2" s="16"/>
      <c r="E2" s="16"/>
    </row>
    <row r="3" spans="2:5">
      <c r="C3" s="13" t="s">
        <v>28</v>
      </c>
      <c r="D3" s="13" t="s">
        <v>29</v>
      </c>
      <c r="E3" s="13" t="s">
        <v>30</v>
      </c>
    </row>
    <row r="4" spans="2:5">
      <c r="B4" s="3" t="s">
        <v>31</v>
      </c>
      <c r="C4" s="3"/>
      <c r="D4" s="3"/>
      <c r="E4" s="3"/>
    </row>
    <row r="5" spans="2:5">
      <c r="B5" s="3" t="s">
        <v>32</v>
      </c>
      <c r="C5" s="3"/>
      <c r="D5" s="3"/>
      <c r="E5" s="3"/>
    </row>
    <row r="7" spans="2:5">
      <c r="C7" s="8" t="s">
        <v>33</v>
      </c>
      <c r="D7" s="8" t="s">
        <v>34</v>
      </c>
    </row>
    <row r="8" spans="2:5">
      <c r="B8" s="3" t="s">
        <v>31</v>
      </c>
      <c r="C8" s="3"/>
      <c r="D8" s="3"/>
    </row>
    <row r="9" spans="2:5">
      <c r="B9" s="3" t="s">
        <v>32</v>
      </c>
      <c r="C9" s="3"/>
      <c r="D9" s="3"/>
    </row>
    <row r="10" spans="2:5">
      <c r="D10" s="3"/>
    </row>
  </sheetData>
  <mergeCells count="1">
    <mergeCell ref="C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A754-56A3-4769-86F4-093DB10C5AB7}">
  <dimension ref="A1:G56"/>
  <sheetViews>
    <sheetView workbookViewId="0">
      <selection activeCell="C3" sqref="C3"/>
    </sheetView>
  </sheetViews>
  <sheetFormatPr defaultRowHeight="14.45"/>
  <cols>
    <col min="1" max="1" width="15.85546875" customWidth="1"/>
    <col min="2" max="2" width="18" customWidth="1"/>
    <col min="3" max="3" width="17.42578125" customWidth="1"/>
    <col min="4" max="4" width="15.7109375" customWidth="1"/>
    <col min="6" max="6" width="15.28515625" customWidth="1"/>
    <col min="7" max="7" width="15" customWidth="1"/>
  </cols>
  <sheetData>
    <row r="1" spans="1:7" s="9" customFormat="1" ht="43.15">
      <c r="A1" s="9" t="s">
        <v>0</v>
      </c>
      <c r="B1" s="10" t="s">
        <v>18</v>
      </c>
      <c r="C1" s="9" t="s">
        <v>19</v>
      </c>
      <c r="D1" s="9" t="s">
        <v>20</v>
      </c>
      <c r="E1" s="10" t="s">
        <v>21</v>
      </c>
      <c r="F1" s="10" t="s">
        <v>22</v>
      </c>
      <c r="G1" s="10" t="s">
        <v>23</v>
      </c>
    </row>
    <row r="2" spans="1:7">
      <c r="A2">
        <v>1</v>
      </c>
      <c r="B2" s="7" t="s">
        <v>24</v>
      </c>
      <c r="C2" s="7">
        <f>IF($B2="Lowland", 1, 2)</f>
        <v>1</v>
      </c>
      <c r="D2" s="7">
        <f>IF($B2="Lowland",1,IF(B2="Upland",2,"Error"))</f>
        <v>1</v>
      </c>
      <c r="E2" s="7">
        <v>600</v>
      </c>
      <c r="F2" s="7">
        <f>IF(E2&lt;=500,1,(IF(AND(E2&gt;500,E2&lt;=1000),2,IF(E2&gt;1000,3))))</f>
        <v>2</v>
      </c>
      <c r="G2" s="7">
        <f>IF(E2=0,".",IF(E2&lt;=500,1,IF(AND(E2&gt;=501,E2&lt;1001),2,IF(AND(E2&gt;=1001,E2&lt;=1500),3,IF(AND(E2&gt;=1501,E2&lt;=2000),4,IF(AND(E2&gt;=2001,E2&lt;=2500),5,IF(AND(E2&gt;2500,E2&lt;=3000),6,IF(E2&gt;3000,7,8))))))))</f>
        <v>2</v>
      </c>
    </row>
    <row r="3" spans="1:7">
      <c r="A3">
        <v>2</v>
      </c>
      <c r="B3" s="7" t="s">
        <v>25</v>
      </c>
      <c r="C3" s="7">
        <f t="shared" ref="C3:C56" si="0">IF(B3="Lowland", 1, 2)</f>
        <v>2</v>
      </c>
      <c r="D3" s="7">
        <f t="shared" ref="D3:D56" si="1">IF($B3="Lowland",1,IF(B3="Upland",2,"Error"))</f>
        <v>2</v>
      </c>
      <c r="E3" s="7">
        <v>1500</v>
      </c>
      <c r="F3" s="7">
        <f t="shared" ref="F3:F56" si="2">IF(E3&lt;=500,1,(IF(AND(E3&gt;500,E3&lt;=1000),2,IF(E3&gt;1000,3))))</f>
        <v>3</v>
      </c>
      <c r="G3" s="7">
        <f t="shared" ref="G3:G56" si="3">IF(E3=0,".",IF(E3&lt;=500,1,IF(AND(E3&gt;=501,E3&lt;1001),2,IF(AND(E3&gt;=1001,E3&lt;=1500),3,IF(AND(E3&gt;=1501,E3&lt;=2000),4,IF(AND(E3&gt;=2001,E3&lt;=2500),5,IF(AND(E3&gt;2500,E3&lt;=3000),6,IF(E3&gt;3000,7,8))))))))</f>
        <v>3</v>
      </c>
    </row>
    <row r="4" spans="1:7">
      <c r="A4">
        <v>3</v>
      </c>
      <c r="B4" s="7" t="s">
        <v>24</v>
      </c>
      <c r="C4" s="7">
        <f t="shared" si="0"/>
        <v>1</v>
      </c>
      <c r="D4" s="7">
        <f t="shared" si="1"/>
        <v>1</v>
      </c>
      <c r="E4" s="7">
        <v>600</v>
      </c>
      <c r="F4" s="7">
        <f t="shared" si="2"/>
        <v>2</v>
      </c>
      <c r="G4" s="7">
        <f t="shared" si="3"/>
        <v>2</v>
      </c>
    </row>
    <row r="5" spans="1:7">
      <c r="A5">
        <v>4</v>
      </c>
      <c r="B5" s="7" t="s">
        <v>24</v>
      </c>
      <c r="C5" s="7">
        <f t="shared" si="0"/>
        <v>1</v>
      </c>
      <c r="D5" s="7">
        <f t="shared" si="1"/>
        <v>1</v>
      </c>
      <c r="E5" s="7">
        <v>1500</v>
      </c>
      <c r="F5" s="7">
        <f t="shared" si="2"/>
        <v>3</v>
      </c>
      <c r="G5" s="7">
        <f t="shared" si="3"/>
        <v>3</v>
      </c>
    </row>
    <row r="6" spans="1:7">
      <c r="A6">
        <v>5</v>
      </c>
      <c r="B6" s="7" t="s">
        <v>24</v>
      </c>
      <c r="C6" s="7">
        <f t="shared" si="0"/>
        <v>1</v>
      </c>
      <c r="D6" s="7">
        <f t="shared" si="1"/>
        <v>1</v>
      </c>
      <c r="E6" s="7">
        <v>3000</v>
      </c>
      <c r="F6" s="7">
        <f t="shared" si="2"/>
        <v>3</v>
      </c>
      <c r="G6" s="7">
        <f t="shared" si="3"/>
        <v>6</v>
      </c>
    </row>
    <row r="7" spans="1:7">
      <c r="A7">
        <v>6</v>
      </c>
      <c r="B7" s="7" t="s">
        <v>24</v>
      </c>
      <c r="C7" s="7">
        <f t="shared" si="0"/>
        <v>1</v>
      </c>
      <c r="D7" s="7">
        <f t="shared" si="1"/>
        <v>1</v>
      </c>
      <c r="E7" s="7">
        <v>2300</v>
      </c>
      <c r="F7" s="7">
        <f t="shared" si="2"/>
        <v>3</v>
      </c>
      <c r="G7" s="7">
        <f t="shared" si="3"/>
        <v>5</v>
      </c>
    </row>
    <row r="8" spans="1:7">
      <c r="A8">
        <v>7</v>
      </c>
      <c r="B8" s="7" t="s">
        <v>24</v>
      </c>
      <c r="C8" s="7">
        <f t="shared" si="0"/>
        <v>1</v>
      </c>
      <c r="D8" s="7">
        <f t="shared" si="1"/>
        <v>1</v>
      </c>
      <c r="E8" s="7">
        <v>500</v>
      </c>
      <c r="F8" s="7">
        <f t="shared" si="2"/>
        <v>1</v>
      </c>
      <c r="G8" s="7">
        <f t="shared" si="3"/>
        <v>1</v>
      </c>
    </row>
    <row r="9" spans="1:7">
      <c r="A9">
        <v>8</v>
      </c>
      <c r="B9" s="7" t="s">
        <v>24</v>
      </c>
      <c r="C9" s="7">
        <f t="shared" si="0"/>
        <v>1</v>
      </c>
      <c r="D9" s="7">
        <f t="shared" si="1"/>
        <v>1</v>
      </c>
      <c r="E9" s="7">
        <v>1200</v>
      </c>
      <c r="F9" s="7">
        <f t="shared" si="2"/>
        <v>3</v>
      </c>
      <c r="G9" s="7">
        <f t="shared" si="3"/>
        <v>3</v>
      </c>
    </row>
    <row r="10" spans="1:7">
      <c r="A10">
        <v>9</v>
      </c>
      <c r="B10" s="7" t="s">
        <v>25</v>
      </c>
      <c r="C10" s="7">
        <f t="shared" si="0"/>
        <v>2</v>
      </c>
      <c r="D10" s="7">
        <f t="shared" si="1"/>
        <v>2</v>
      </c>
      <c r="E10" s="7">
        <v>1000</v>
      </c>
      <c r="F10" s="7">
        <f t="shared" si="2"/>
        <v>2</v>
      </c>
      <c r="G10" s="7">
        <f t="shared" si="3"/>
        <v>2</v>
      </c>
    </row>
    <row r="11" spans="1:7">
      <c r="A11">
        <v>10</v>
      </c>
      <c r="B11" s="7" t="s">
        <v>24</v>
      </c>
      <c r="C11" s="7">
        <f t="shared" si="0"/>
        <v>1</v>
      </c>
      <c r="D11" s="7">
        <f t="shared" si="1"/>
        <v>1</v>
      </c>
      <c r="E11" s="7">
        <v>1000</v>
      </c>
      <c r="F11" s="7">
        <f t="shared" si="2"/>
        <v>2</v>
      </c>
      <c r="G11" s="7">
        <f t="shared" si="3"/>
        <v>2</v>
      </c>
    </row>
    <row r="12" spans="1:7">
      <c r="A12">
        <v>11</v>
      </c>
      <c r="B12" s="7" t="s">
        <v>24</v>
      </c>
      <c r="C12" s="7">
        <f t="shared" si="0"/>
        <v>1</v>
      </c>
      <c r="D12" s="7">
        <f t="shared" si="1"/>
        <v>1</v>
      </c>
      <c r="E12" s="7">
        <v>600</v>
      </c>
      <c r="F12" s="7">
        <f t="shared" si="2"/>
        <v>2</v>
      </c>
      <c r="G12" s="7">
        <f t="shared" si="3"/>
        <v>2</v>
      </c>
    </row>
    <row r="13" spans="1:7">
      <c r="A13">
        <v>12</v>
      </c>
      <c r="B13" s="7" t="s">
        <v>24</v>
      </c>
      <c r="C13" s="7">
        <f t="shared" si="0"/>
        <v>1</v>
      </c>
      <c r="D13" s="7">
        <f t="shared" si="1"/>
        <v>1</v>
      </c>
      <c r="E13" s="7">
        <v>200</v>
      </c>
      <c r="F13" s="7">
        <f t="shared" si="2"/>
        <v>1</v>
      </c>
      <c r="G13" s="7">
        <f t="shared" si="3"/>
        <v>1</v>
      </c>
    </row>
    <row r="14" spans="1:7">
      <c r="A14">
        <v>13</v>
      </c>
      <c r="B14" s="7" t="s">
        <v>25</v>
      </c>
      <c r="C14" s="7">
        <f t="shared" si="0"/>
        <v>2</v>
      </c>
      <c r="D14" s="7">
        <f t="shared" si="1"/>
        <v>2</v>
      </c>
      <c r="E14" s="7">
        <v>2000</v>
      </c>
      <c r="F14" s="7">
        <f t="shared" si="2"/>
        <v>3</v>
      </c>
      <c r="G14" s="7">
        <f t="shared" si="3"/>
        <v>4</v>
      </c>
    </row>
    <row r="15" spans="1:7">
      <c r="A15">
        <v>14</v>
      </c>
      <c r="B15" s="7" t="s">
        <v>24</v>
      </c>
      <c r="C15" s="7">
        <f t="shared" si="0"/>
        <v>1</v>
      </c>
      <c r="D15" s="7">
        <f t="shared" si="1"/>
        <v>1</v>
      </c>
      <c r="E15" s="7">
        <v>1234</v>
      </c>
      <c r="F15" s="7">
        <f t="shared" si="2"/>
        <v>3</v>
      </c>
      <c r="G15" s="7">
        <f t="shared" si="3"/>
        <v>3</v>
      </c>
    </row>
    <row r="16" spans="1:7">
      <c r="A16">
        <v>15</v>
      </c>
      <c r="B16" s="7" t="s">
        <v>24</v>
      </c>
      <c r="C16" s="7">
        <f t="shared" si="0"/>
        <v>1</v>
      </c>
      <c r="D16" s="7">
        <f t="shared" si="1"/>
        <v>1</v>
      </c>
      <c r="E16" s="7">
        <v>2000</v>
      </c>
      <c r="F16" s="7">
        <f t="shared" si="2"/>
        <v>3</v>
      </c>
      <c r="G16" s="7">
        <f t="shared" si="3"/>
        <v>4</v>
      </c>
    </row>
    <row r="17" spans="1:7">
      <c r="A17">
        <v>16</v>
      </c>
      <c r="B17" s="7" t="s">
        <v>24</v>
      </c>
      <c r="C17" s="7">
        <f t="shared" si="0"/>
        <v>1</v>
      </c>
      <c r="D17" s="7">
        <f t="shared" si="1"/>
        <v>1</v>
      </c>
      <c r="E17" s="7">
        <v>600</v>
      </c>
      <c r="F17" s="7">
        <f t="shared" si="2"/>
        <v>2</v>
      </c>
      <c r="G17" s="7">
        <f t="shared" si="3"/>
        <v>2</v>
      </c>
    </row>
    <row r="18" spans="1:7">
      <c r="A18">
        <v>17</v>
      </c>
      <c r="B18" s="7" t="s">
        <v>25</v>
      </c>
      <c r="C18" s="7">
        <f t="shared" si="0"/>
        <v>2</v>
      </c>
      <c r="D18" s="7">
        <f t="shared" si="1"/>
        <v>2</v>
      </c>
      <c r="E18" s="7">
        <v>1800</v>
      </c>
      <c r="F18" s="7">
        <f t="shared" si="2"/>
        <v>3</v>
      </c>
      <c r="G18" s="7">
        <f t="shared" si="3"/>
        <v>4</v>
      </c>
    </row>
    <row r="19" spans="1:7">
      <c r="A19">
        <v>18</v>
      </c>
      <c r="B19" s="11" t="s">
        <v>26</v>
      </c>
      <c r="C19" s="7">
        <f t="shared" si="0"/>
        <v>2</v>
      </c>
      <c r="D19" s="7" t="str">
        <f>IF($B19="Lowland",1,IF(B19="Upland",2,"Error"))</f>
        <v>Error</v>
      </c>
      <c r="E19" s="7">
        <v>1200</v>
      </c>
      <c r="F19" s="7">
        <f t="shared" si="2"/>
        <v>3</v>
      </c>
      <c r="G19" s="7">
        <f t="shared" si="3"/>
        <v>3</v>
      </c>
    </row>
    <row r="20" spans="1:7">
      <c r="A20">
        <v>19</v>
      </c>
      <c r="B20" s="7" t="s">
        <v>24</v>
      </c>
      <c r="C20" s="7">
        <f t="shared" si="0"/>
        <v>1</v>
      </c>
      <c r="D20" s="7">
        <f t="shared" si="1"/>
        <v>1</v>
      </c>
      <c r="E20" s="7">
        <v>1500</v>
      </c>
      <c r="F20" s="7">
        <f t="shared" si="2"/>
        <v>3</v>
      </c>
      <c r="G20" s="7">
        <f t="shared" si="3"/>
        <v>3</v>
      </c>
    </row>
    <row r="21" spans="1:7">
      <c r="A21">
        <v>20</v>
      </c>
      <c r="B21" s="7" t="s">
        <v>24</v>
      </c>
      <c r="C21" s="7">
        <f t="shared" si="0"/>
        <v>1</v>
      </c>
      <c r="D21" s="7">
        <f t="shared" si="1"/>
        <v>1</v>
      </c>
      <c r="E21" s="7">
        <v>3000</v>
      </c>
      <c r="F21" s="7">
        <f t="shared" si="2"/>
        <v>3</v>
      </c>
      <c r="G21" s="7">
        <f t="shared" si="3"/>
        <v>6</v>
      </c>
    </row>
    <row r="22" spans="1:7">
      <c r="A22">
        <v>21</v>
      </c>
      <c r="B22" s="7" t="s">
        <v>24</v>
      </c>
      <c r="C22" s="7">
        <f t="shared" si="0"/>
        <v>1</v>
      </c>
      <c r="D22" s="7">
        <f t="shared" si="1"/>
        <v>1</v>
      </c>
      <c r="E22" s="7">
        <v>1000</v>
      </c>
      <c r="F22" s="7">
        <f t="shared" si="2"/>
        <v>2</v>
      </c>
      <c r="G22" s="7">
        <f t="shared" si="3"/>
        <v>2</v>
      </c>
    </row>
    <row r="23" spans="1:7">
      <c r="A23">
        <v>22</v>
      </c>
      <c r="B23" s="7" t="s">
        <v>24</v>
      </c>
      <c r="C23" s="7">
        <f t="shared" si="0"/>
        <v>1</v>
      </c>
      <c r="D23" s="7">
        <f t="shared" si="1"/>
        <v>1</v>
      </c>
      <c r="E23" s="7">
        <v>1200</v>
      </c>
      <c r="F23" s="7">
        <f t="shared" si="2"/>
        <v>3</v>
      </c>
      <c r="G23" s="7">
        <f t="shared" si="3"/>
        <v>3</v>
      </c>
    </row>
    <row r="24" spans="1:7">
      <c r="A24">
        <v>23</v>
      </c>
      <c r="B24" s="7" t="s">
        <v>24</v>
      </c>
      <c r="C24" s="7">
        <f t="shared" si="0"/>
        <v>1</v>
      </c>
      <c r="D24" s="7">
        <f t="shared" si="1"/>
        <v>1</v>
      </c>
      <c r="E24" s="7">
        <v>3500</v>
      </c>
      <c r="F24" s="7">
        <f t="shared" si="2"/>
        <v>3</v>
      </c>
      <c r="G24" s="7">
        <f t="shared" si="3"/>
        <v>7</v>
      </c>
    </row>
    <row r="25" spans="1:7">
      <c r="A25">
        <v>24</v>
      </c>
      <c r="B25" s="7" t="s">
        <v>24</v>
      </c>
      <c r="C25" s="7">
        <f t="shared" si="0"/>
        <v>1</v>
      </c>
      <c r="D25" s="7">
        <f t="shared" si="1"/>
        <v>1</v>
      </c>
      <c r="E25" s="7">
        <v>1500</v>
      </c>
      <c r="F25" s="7">
        <f t="shared" si="2"/>
        <v>3</v>
      </c>
      <c r="G25" s="7">
        <f t="shared" si="3"/>
        <v>3</v>
      </c>
    </row>
    <row r="26" spans="1:7">
      <c r="A26">
        <v>25</v>
      </c>
      <c r="B26" s="7" t="s">
        <v>25</v>
      </c>
      <c r="C26" s="7">
        <f t="shared" si="0"/>
        <v>2</v>
      </c>
      <c r="D26" s="7">
        <f t="shared" si="1"/>
        <v>2</v>
      </c>
      <c r="E26" s="7">
        <v>500</v>
      </c>
      <c r="F26" s="7">
        <f t="shared" si="2"/>
        <v>1</v>
      </c>
      <c r="G26" s="7">
        <f t="shared" si="3"/>
        <v>1</v>
      </c>
    </row>
    <row r="27" spans="1:7">
      <c r="A27">
        <v>26</v>
      </c>
      <c r="B27" s="7" t="s">
        <v>24</v>
      </c>
      <c r="C27" s="7">
        <f t="shared" si="0"/>
        <v>1</v>
      </c>
      <c r="D27" s="7">
        <f t="shared" si="1"/>
        <v>1</v>
      </c>
      <c r="E27" s="7">
        <v>2500</v>
      </c>
      <c r="F27" s="7">
        <f t="shared" si="2"/>
        <v>3</v>
      </c>
      <c r="G27" s="7">
        <f t="shared" si="3"/>
        <v>5</v>
      </c>
    </row>
    <row r="28" spans="1:7">
      <c r="A28">
        <v>27</v>
      </c>
      <c r="B28" s="7" t="s">
        <v>24</v>
      </c>
      <c r="C28" s="7">
        <f t="shared" si="0"/>
        <v>1</v>
      </c>
      <c r="D28" s="7">
        <f t="shared" si="1"/>
        <v>1</v>
      </c>
      <c r="E28" s="7">
        <v>1000</v>
      </c>
      <c r="F28" s="7">
        <f t="shared" si="2"/>
        <v>2</v>
      </c>
      <c r="G28" s="7">
        <f t="shared" si="3"/>
        <v>2</v>
      </c>
    </row>
    <row r="29" spans="1:7">
      <c r="A29">
        <v>28</v>
      </c>
      <c r="B29" s="7" t="s">
        <v>24</v>
      </c>
      <c r="C29" s="7">
        <f t="shared" si="0"/>
        <v>1</v>
      </c>
      <c r="D29" s="7">
        <f t="shared" si="1"/>
        <v>1</v>
      </c>
      <c r="E29" s="7">
        <v>2300</v>
      </c>
      <c r="F29" s="7">
        <f t="shared" si="2"/>
        <v>3</v>
      </c>
      <c r="G29" s="7">
        <f t="shared" si="3"/>
        <v>5</v>
      </c>
    </row>
    <row r="30" spans="1:7">
      <c r="A30">
        <v>29</v>
      </c>
      <c r="B30" s="7" t="s">
        <v>24</v>
      </c>
      <c r="C30" s="7">
        <f t="shared" si="0"/>
        <v>1</v>
      </c>
      <c r="D30" s="7">
        <f t="shared" si="1"/>
        <v>1</v>
      </c>
      <c r="E30" s="7">
        <v>2500</v>
      </c>
      <c r="F30" s="7">
        <f t="shared" si="2"/>
        <v>3</v>
      </c>
      <c r="G30" s="7">
        <f t="shared" si="3"/>
        <v>5</v>
      </c>
    </row>
    <row r="31" spans="1:7">
      <c r="A31">
        <v>30</v>
      </c>
      <c r="B31" s="7" t="s">
        <v>25</v>
      </c>
      <c r="C31" s="7">
        <f t="shared" si="0"/>
        <v>2</v>
      </c>
      <c r="D31" s="7">
        <f t="shared" si="1"/>
        <v>2</v>
      </c>
      <c r="E31" s="7">
        <v>1000</v>
      </c>
      <c r="F31" s="7">
        <f t="shared" si="2"/>
        <v>2</v>
      </c>
      <c r="G31" s="12">
        <f t="shared" si="3"/>
        <v>2</v>
      </c>
    </row>
    <row r="32" spans="1:7">
      <c r="A32">
        <v>31</v>
      </c>
      <c r="B32" s="7" t="s">
        <v>24</v>
      </c>
      <c r="C32" s="7">
        <f t="shared" si="0"/>
        <v>1</v>
      </c>
      <c r="D32" s="7">
        <f t="shared" si="1"/>
        <v>1</v>
      </c>
      <c r="E32" s="7">
        <v>2300</v>
      </c>
      <c r="F32" s="7">
        <f t="shared" si="2"/>
        <v>3</v>
      </c>
      <c r="G32" s="7">
        <f t="shared" si="3"/>
        <v>5</v>
      </c>
    </row>
    <row r="33" spans="1:7">
      <c r="A33">
        <v>32</v>
      </c>
      <c r="B33" s="7" t="s">
        <v>24</v>
      </c>
      <c r="C33" s="7">
        <f t="shared" si="0"/>
        <v>1</v>
      </c>
      <c r="D33" s="7">
        <f t="shared" si="1"/>
        <v>1</v>
      </c>
      <c r="E33" s="7">
        <v>2000</v>
      </c>
      <c r="F33" s="7">
        <f t="shared" si="2"/>
        <v>3</v>
      </c>
      <c r="G33" s="7">
        <f t="shared" si="3"/>
        <v>4</v>
      </c>
    </row>
    <row r="34" spans="1:7">
      <c r="A34">
        <v>33</v>
      </c>
      <c r="B34" s="7" t="s">
        <v>24</v>
      </c>
      <c r="C34" s="7">
        <f t="shared" si="0"/>
        <v>1</v>
      </c>
      <c r="D34" s="7">
        <f t="shared" si="1"/>
        <v>1</v>
      </c>
      <c r="E34" s="7">
        <v>1500</v>
      </c>
      <c r="F34" s="7">
        <f t="shared" si="2"/>
        <v>3</v>
      </c>
      <c r="G34" s="7">
        <f t="shared" si="3"/>
        <v>3</v>
      </c>
    </row>
    <row r="35" spans="1:7">
      <c r="A35">
        <v>34</v>
      </c>
      <c r="B35" s="7" t="s">
        <v>25</v>
      </c>
      <c r="C35" s="7">
        <f t="shared" si="0"/>
        <v>2</v>
      </c>
      <c r="D35" s="7">
        <f t="shared" si="1"/>
        <v>2</v>
      </c>
      <c r="E35" s="7">
        <v>1700</v>
      </c>
      <c r="F35" s="7">
        <f t="shared" si="2"/>
        <v>3</v>
      </c>
      <c r="G35" s="7">
        <f t="shared" si="3"/>
        <v>4</v>
      </c>
    </row>
    <row r="36" spans="1:7">
      <c r="A36">
        <v>35</v>
      </c>
      <c r="B36" s="7" t="s">
        <v>25</v>
      </c>
      <c r="C36" s="7">
        <f t="shared" si="0"/>
        <v>2</v>
      </c>
      <c r="D36" s="7">
        <f t="shared" si="1"/>
        <v>2</v>
      </c>
      <c r="E36" s="7">
        <v>2000</v>
      </c>
      <c r="F36" s="7">
        <f t="shared" si="2"/>
        <v>3</v>
      </c>
      <c r="G36" s="7">
        <f t="shared" si="3"/>
        <v>4</v>
      </c>
    </row>
    <row r="37" spans="1:7">
      <c r="A37">
        <v>36</v>
      </c>
      <c r="B37" s="7" t="s">
        <v>24</v>
      </c>
      <c r="C37" s="7">
        <f t="shared" si="0"/>
        <v>1</v>
      </c>
      <c r="D37" s="7">
        <f t="shared" si="1"/>
        <v>1</v>
      </c>
      <c r="E37" s="7">
        <v>4000</v>
      </c>
      <c r="F37" s="7">
        <f t="shared" si="2"/>
        <v>3</v>
      </c>
      <c r="G37" s="7">
        <f t="shared" si="3"/>
        <v>7</v>
      </c>
    </row>
    <row r="38" spans="1:7">
      <c r="A38">
        <v>37</v>
      </c>
      <c r="B38" s="7" t="s">
        <v>24</v>
      </c>
      <c r="C38" s="7">
        <f t="shared" si="0"/>
        <v>1</v>
      </c>
      <c r="D38" s="7">
        <f t="shared" si="1"/>
        <v>1</v>
      </c>
      <c r="E38" s="7">
        <v>1100</v>
      </c>
      <c r="F38" s="7">
        <f t="shared" si="2"/>
        <v>3</v>
      </c>
      <c r="G38" s="7">
        <f t="shared" si="3"/>
        <v>3</v>
      </c>
    </row>
    <row r="39" spans="1:7">
      <c r="A39">
        <v>38</v>
      </c>
      <c r="B39" s="7" t="s">
        <v>24</v>
      </c>
      <c r="C39" s="7">
        <f t="shared" si="0"/>
        <v>1</v>
      </c>
      <c r="D39" s="7">
        <f t="shared" si="1"/>
        <v>1</v>
      </c>
      <c r="E39" s="7">
        <v>8000</v>
      </c>
      <c r="F39" s="7">
        <f t="shared" si="2"/>
        <v>3</v>
      </c>
      <c r="G39" s="7">
        <f t="shared" si="3"/>
        <v>7</v>
      </c>
    </row>
    <row r="40" spans="1:7">
      <c r="A40">
        <v>39</v>
      </c>
      <c r="B40" s="7" t="s">
        <v>25</v>
      </c>
      <c r="C40" s="7">
        <f t="shared" si="0"/>
        <v>2</v>
      </c>
      <c r="D40" s="7">
        <f t="shared" si="1"/>
        <v>2</v>
      </c>
      <c r="E40" s="7">
        <v>1500</v>
      </c>
      <c r="F40" s="7">
        <f t="shared" si="2"/>
        <v>3</v>
      </c>
      <c r="G40" s="7">
        <f t="shared" si="3"/>
        <v>3</v>
      </c>
    </row>
    <row r="41" spans="1:7">
      <c r="A41">
        <v>40</v>
      </c>
      <c r="B41" s="7" t="s">
        <v>25</v>
      </c>
      <c r="C41" s="7">
        <f t="shared" si="0"/>
        <v>2</v>
      </c>
      <c r="D41" s="7">
        <f t="shared" si="1"/>
        <v>2</v>
      </c>
      <c r="E41" s="7">
        <v>2000</v>
      </c>
      <c r="F41" s="7">
        <f t="shared" si="2"/>
        <v>3</v>
      </c>
      <c r="G41" s="7">
        <f t="shared" si="3"/>
        <v>4</v>
      </c>
    </row>
    <row r="42" spans="1:7">
      <c r="A42">
        <v>41</v>
      </c>
      <c r="B42" s="7" t="s">
        <v>25</v>
      </c>
      <c r="C42" s="7">
        <f t="shared" si="0"/>
        <v>2</v>
      </c>
      <c r="D42" s="7">
        <f t="shared" si="1"/>
        <v>2</v>
      </c>
      <c r="E42" s="7">
        <v>2000</v>
      </c>
      <c r="F42" s="7">
        <f t="shared" si="2"/>
        <v>3</v>
      </c>
      <c r="G42" s="7">
        <f t="shared" si="3"/>
        <v>4</v>
      </c>
    </row>
    <row r="43" spans="1:7">
      <c r="A43">
        <v>42</v>
      </c>
      <c r="B43" s="7" t="s">
        <v>24</v>
      </c>
      <c r="C43" s="7">
        <f t="shared" si="0"/>
        <v>1</v>
      </c>
      <c r="D43" s="7">
        <f t="shared" si="1"/>
        <v>1</v>
      </c>
      <c r="E43" s="7">
        <v>3600</v>
      </c>
      <c r="F43" s="7">
        <f t="shared" si="2"/>
        <v>3</v>
      </c>
      <c r="G43" s="7">
        <f t="shared" si="3"/>
        <v>7</v>
      </c>
    </row>
    <row r="44" spans="1:7">
      <c r="A44">
        <v>43</v>
      </c>
      <c r="B44" s="7" t="s">
        <v>24</v>
      </c>
      <c r="C44" s="7">
        <f t="shared" si="0"/>
        <v>1</v>
      </c>
      <c r="D44" s="7">
        <f t="shared" si="1"/>
        <v>1</v>
      </c>
      <c r="E44" s="7">
        <v>2000</v>
      </c>
      <c r="F44" s="7">
        <f t="shared" si="2"/>
        <v>3</v>
      </c>
      <c r="G44" s="7">
        <f t="shared" si="3"/>
        <v>4</v>
      </c>
    </row>
    <row r="45" spans="1:7">
      <c r="A45">
        <v>44</v>
      </c>
      <c r="B45" s="7" t="s">
        <v>25</v>
      </c>
      <c r="C45" s="7">
        <f t="shared" si="0"/>
        <v>2</v>
      </c>
      <c r="D45" s="7">
        <f t="shared" si="1"/>
        <v>2</v>
      </c>
      <c r="E45" s="7">
        <v>4000</v>
      </c>
      <c r="F45" s="7">
        <f t="shared" si="2"/>
        <v>3</v>
      </c>
      <c r="G45" s="7">
        <f t="shared" si="3"/>
        <v>7</v>
      </c>
    </row>
    <row r="46" spans="1:7">
      <c r="A46">
        <v>45</v>
      </c>
      <c r="B46" s="7" t="s">
        <v>24</v>
      </c>
      <c r="C46" s="7">
        <f t="shared" si="0"/>
        <v>1</v>
      </c>
      <c r="D46" s="7">
        <f t="shared" si="1"/>
        <v>1</v>
      </c>
      <c r="E46" s="7">
        <v>1800</v>
      </c>
      <c r="F46" s="7">
        <f t="shared" si="2"/>
        <v>3</v>
      </c>
      <c r="G46" s="7">
        <f t="shared" si="3"/>
        <v>4</v>
      </c>
    </row>
    <row r="47" spans="1:7">
      <c r="A47">
        <v>46</v>
      </c>
      <c r="B47" s="7" t="s">
        <v>24</v>
      </c>
      <c r="C47" s="7">
        <f t="shared" si="0"/>
        <v>1</v>
      </c>
      <c r="D47" s="7">
        <f t="shared" si="1"/>
        <v>1</v>
      </c>
      <c r="E47" s="7">
        <v>500</v>
      </c>
      <c r="F47" s="7">
        <f t="shared" si="2"/>
        <v>1</v>
      </c>
      <c r="G47" s="7">
        <f t="shared" si="3"/>
        <v>1</v>
      </c>
    </row>
    <row r="48" spans="1:7">
      <c r="A48">
        <v>47</v>
      </c>
      <c r="B48" s="7" t="s">
        <v>24</v>
      </c>
      <c r="C48" s="7">
        <f t="shared" si="0"/>
        <v>1</v>
      </c>
      <c r="D48" s="7">
        <f t="shared" si="1"/>
        <v>1</v>
      </c>
      <c r="E48" s="7">
        <v>2000</v>
      </c>
      <c r="F48" s="7">
        <f t="shared" si="2"/>
        <v>3</v>
      </c>
      <c r="G48" s="7">
        <f t="shared" si="3"/>
        <v>4</v>
      </c>
    </row>
    <row r="49" spans="1:7">
      <c r="A49">
        <v>48</v>
      </c>
      <c r="B49" s="7" t="s">
        <v>24</v>
      </c>
      <c r="C49" s="7">
        <f t="shared" si="0"/>
        <v>1</v>
      </c>
      <c r="D49" s="7">
        <f t="shared" si="1"/>
        <v>1</v>
      </c>
      <c r="E49" s="7">
        <v>180</v>
      </c>
      <c r="F49" s="7">
        <f t="shared" si="2"/>
        <v>1</v>
      </c>
      <c r="G49" s="7">
        <f t="shared" si="3"/>
        <v>1</v>
      </c>
    </row>
    <row r="50" spans="1:7">
      <c r="A50">
        <v>49</v>
      </c>
      <c r="B50" s="7" t="s">
        <v>24</v>
      </c>
      <c r="C50" s="7">
        <f t="shared" si="0"/>
        <v>1</v>
      </c>
      <c r="D50" s="7">
        <f t="shared" si="1"/>
        <v>1</v>
      </c>
      <c r="E50" s="7">
        <v>1200</v>
      </c>
      <c r="F50" s="7">
        <f t="shared" si="2"/>
        <v>3</v>
      </c>
      <c r="G50" s="7">
        <f t="shared" si="3"/>
        <v>3</v>
      </c>
    </row>
    <row r="51" spans="1:7">
      <c r="A51">
        <v>50</v>
      </c>
      <c r="B51" s="7" t="s">
        <v>24</v>
      </c>
      <c r="C51" s="7">
        <f t="shared" si="0"/>
        <v>1</v>
      </c>
      <c r="D51" s="7">
        <f t="shared" si="1"/>
        <v>1</v>
      </c>
      <c r="E51" s="7">
        <v>500</v>
      </c>
      <c r="F51" s="7">
        <f t="shared" si="2"/>
        <v>1</v>
      </c>
      <c r="G51" s="7">
        <f t="shared" si="3"/>
        <v>1</v>
      </c>
    </row>
    <row r="52" spans="1:7">
      <c r="A52">
        <v>51</v>
      </c>
      <c r="B52" s="7" t="s">
        <v>24</v>
      </c>
      <c r="C52" s="7">
        <f t="shared" si="0"/>
        <v>1</v>
      </c>
      <c r="D52" s="7">
        <f t="shared" si="1"/>
        <v>1</v>
      </c>
      <c r="E52" s="7">
        <v>3200</v>
      </c>
      <c r="F52" s="7">
        <f t="shared" si="2"/>
        <v>3</v>
      </c>
      <c r="G52" s="7">
        <f t="shared" si="3"/>
        <v>7</v>
      </c>
    </row>
    <row r="53" spans="1:7">
      <c r="A53">
        <v>52</v>
      </c>
      <c r="B53" s="7" t="s">
        <v>25</v>
      </c>
      <c r="C53" s="7">
        <f t="shared" si="0"/>
        <v>2</v>
      </c>
      <c r="D53" s="7">
        <f t="shared" si="1"/>
        <v>2</v>
      </c>
      <c r="E53" s="7">
        <v>550</v>
      </c>
      <c r="F53" s="7">
        <f t="shared" si="2"/>
        <v>2</v>
      </c>
      <c r="G53" s="7">
        <f t="shared" si="3"/>
        <v>2</v>
      </c>
    </row>
    <row r="54" spans="1:7">
      <c r="A54">
        <v>53</v>
      </c>
      <c r="B54" s="7" t="s">
        <v>24</v>
      </c>
      <c r="C54" s="7">
        <f t="shared" si="0"/>
        <v>1</v>
      </c>
      <c r="D54" s="7">
        <f t="shared" si="1"/>
        <v>1</v>
      </c>
      <c r="E54" s="7">
        <v>2000</v>
      </c>
      <c r="F54" s="7">
        <f t="shared" si="2"/>
        <v>3</v>
      </c>
      <c r="G54" s="7">
        <f t="shared" si="3"/>
        <v>4</v>
      </c>
    </row>
    <row r="55" spans="1:7">
      <c r="A55">
        <v>54</v>
      </c>
      <c r="B55" s="7" t="s">
        <v>25</v>
      </c>
      <c r="C55" s="7">
        <f t="shared" si="0"/>
        <v>2</v>
      </c>
      <c r="D55" s="7">
        <f t="shared" si="1"/>
        <v>2</v>
      </c>
      <c r="E55" s="7">
        <v>400</v>
      </c>
      <c r="F55" s="7">
        <f t="shared" si="2"/>
        <v>1</v>
      </c>
      <c r="G55" s="7">
        <f t="shared" si="3"/>
        <v>1</v>
      </c>
    </row>
    <row r="56" spans="1:7">
      <c r="A56">
        <v>55</v>
      </c>
      <c r="B56" s="7" t="s">
        <v>24</v>
      </c>
      <c r="C56" s="7">
        <f t="shared" si="0"/>
        <v>1</v>
      </c>
      <c r="D56" s="7">
        <f t="shared" si="1"/>
        <v>1</v>
      </c>
      <c r="E56" s="7">
        <v>24</v>
      </c>
      <c r="F56" s="7">
        <f t="shared" si="2"/>
        <v>1</v>
      </c>
      <c r="G56" s="7">
        <f t="shared" si="3"/>
        <v>1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31E5-8A78-4727-813B-5F6799D0F27A}">
  <dimension ref="B2:E10"/>
  <sheetViews>
    <sheetView workbookViewId="0">
      <selection activeCell="C4" sqref="C4"/>
    </sheetView>
  </sheetViews>
  <sheetFormatPr defaultRowHeight="14.45"/>
  <cols>
    <col min="3" max="3" width="18.42578125" customWidth="1"/>
    <col min="4" max="4" width="17.28515625" customWidth="1"/>
    <col min="5" max="5" width="19" customWidth="1"/>
  </cols>
  <sheetData>
    <row r="2" spans="2:5">
      <c r="C2" s="16" t="s">
        <v>27</v>
      </c>
      <c r="D2" s="16"/>
      <c r="E2" s="16"/>
    </row>
    <row r="3" spans="2:5">
      <c r="C3" s="13" t="s">
        <v>28</v>
      </c>
      <c r="D3" s="13" t="s">
        <v>29</v>
      </c>
      <c r="E3" s="13" t="s">
        <v>30</v>
      </c>
    </row>
    <row r="4" spans="2:5">
      <c r="B4" s="3" t="s">
        <v>31</v>
      </c>
      <c r="C4" s="3">
        <f>AVERAGEIF('Sol 3'!$F$2:$F$56, 1, 'Sol 3'!$E$2:$E$56)</f>
        <v>350.5</v>
      </c>
      <c r="D4" s="3">
        <f>SUMIF('Sol 3'!$F$2:$F$56, 2, 'Sol 3'!$E$2:$E$56)</f>
        <v>7950</v>
      </c>
      <c r="E4" s="3">
        <f>SUMIF('Sol 3'!$F$2:$F$56, 3, 'Sol 3'!$E$2:$E$56)</f>
        <v>83634</v>
      </c>
    </row>
    <row r="5" spans="2:5">
      <c r="B5" s="3" t="s">
        <v>32</v>
      </c>
      <c r="C5" s="3">
        <f>AVERAGEIF('Sol 3'!$F$2:$F$56, 2, 'Sol 3'!$E$2:$E$56)</f>
        <v>795</v>
      </c>
      <c r="D5" s="3">
        <f>AVERAGEIF('Sol 3'!$F$2:$F$56, 1, 'Sol 3'!$E$2:$E$56)</f>
        <v>350.5</v>
      </c>
      <c r="E5" s="14">
        <f>AVERAGEIF('Sol 3'!$F$2:$F$56, 3, 'Sol 3'!$E$2:$E$56)</f>
        <v>2260.3783783783783</v>
      </c>
    </row>
    <row r="7" spans="2:5">
      <c r="C7" s="8" t="s">
        <v>33</v>
      </c>
      <c r="D7" s="8" t="s">
        <v>34</v>
      </c>
    </row>
    <row r="8" spans="2:5">
      <c r="B8" s="3" t="s">
        <v>31</v>
      </c>
      <c r="C8" s="3">
        <f>AVERAGEIF('Exercise 3'!$B$2:$B56, "Lowland", 'Exercise 3'!$E$2:$E56)</f>
        <v>1780.95</v>
      </c>
      <c r="D8" s="3">
        <f>SUMIF('Exercise 3'!$B2:$B56, "Upland", 'Exercise 3'!$E2:$E56)</f>
        <v>21950</v>
      </c>
    </row>
    <row r="9" spans="2:5">
      <c r="B9" s="3" t="s">
        <v>32</v>
      </c>
      <c r="C9" s="3">
        <f>SUMIF('Exercise 3'!$B$2:$B57, "Upland", 'Exercise 3'!$E$2:$E57)</f>
        <v>21950</v>
      </c>
      <c r="D9" s="3">
        <f>SUMIF('Exercise 3'!$B$2:$B57, "Lowland", 'Exercise 3'!$E$2:$E57)</f>
        <v>71238</v>
      </c>
    </row>
    <row r="10" spans="2:5">
      <c r="D10" s="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Luisa de la Puerta Fernandez</dc:creator>
  <cp:keywords/>
  <dc:description/>
  <cp:lastModifiedBy>Jia Ping Lee [jpl11] (Staff)</cp:lastModifiedBy>
  <cp:revision/>
  <dcterms:created xsi:type="dcterms:W3CDTF">2023-11-09T11:33:49Z</dcterms:created>
  <dcterms:modified xsi:type="dcterms:W3CDTF">2023-11-09T14:14:14Z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2023-11-09T11:33:49Z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2e19880b-ded2-4902-91b7-b07b5174ef4d</vt:lpwstr>
  </property>
  <property fmtid="{D5CDD505-2E9C-101B-9397-08002B2CF9AE}" pid="8" name="MSIP_Label_f2dfecbd-fc97-4e8a-a9cd-19ed496c406e_ContentBits">
    <vt:lpwstr>0</vt:lpwstr>
  </property>
</Properties>
</file>